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korpskontoret-my.sharepoint.com/personal/anm_dds_dk/Documents/Uddannelse/Økonomi/"/>
    </mc:Choice>
  </mc:AlternateContent>
  <xr:revisionPtr revIDLastSave="0" documentId="8_{DD51CA9C-6237-4EFE-9B56-5D6247091A21}" xr6:coauthVersionLast="47" xr6:coauthVersionMax="47" xr10:uidLastSave="{00000000-0000-0000-0000-000000000000}"/>
  <bookViews>
    <workbookView xWindow="-108" yWindow="-108" windowWidth="30936" windowHeight="16896" activeTab="4" xr2:uid="{00000000-000D-0000-FFFF-FFFF00000000}"/>
  </bookViews>
  <sheets>
    <sheet name="Oversigt" sheetId="1" r:id="rId1"/>
    <sheet name="Budget og regnskab" sheetId="2" r:id="rId2"/>
    <sheet name="Bogføring" sheetId="6" r:id="rId3"/>
    <sheet name="Teamliste" sheetId="7" r:id="rId4"/>
    <sheet name="Opslag" sheetId="8" r:id="rId5"/>
    <sheet name="Ark1" sheetId="10" r:id="rId6"/>
    <sheet name="Rammetal og satser" sheetId="9" r:id="rId7"/>
  </sheets>
  <definedNames>
    <definedName name="KILOMETERPRIS">'Rammetal og satser'!#REF!</definedName>
    <definedName name="KURSISTANTAL">Oversigt!$E$12</definedName>
    <definedName name="KURSISTDAGE">Oversigt!$K$14</definedName>
    <definedName name="PLAN_EVAL">'Budget og regnskab'!$B$22:$C$22</definedName>
    <definedName name="TEAMANTAL">Oversigt!$E$14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4" i="8" l="1"/>
  <c r="B63" i="8"/>
  <c r="B62" i="8"/>
  <c r="B61" i="8"/>
  <c r="D64" i="8" a="1"/>
  <c r="D64" i="8" s="1"/>
  <c r="D63" i="8" a="1"/>
  <c r="D63" i="8" s="1"/>
  <c r="D62" i="8" a="1"/>
  <c r="D62" i="8" s="1"/>
  <c r="D61" i="8" a="1"/>
  <c r="D61" i="8" s="1"/>
  <c r="C64" i="8"/>
  <c r="C63" i="8"/>
  <c r="C62" i="8"/>
  <c r="C61" i="8"/>
  <c r="A64" i="8"/>
  <c r="A63" i="8"/>
  <c r="A62" i="8"/>
  <c r="A61" i="8"/>
  <c r="D499" i="6"/>
  <c r="D498" i="6"/>
  <c r="D497" i="6"/>
  <c r="D496" i="6"/>
  <c r="D495" i="6"/>
  <c r="D494" i="6"/>
  <c r="D493" i="6"/>
  <c r="D492" i="6"/>
  <c r="D491" i="6"/>
  <c r="D490" i="6"/>
  <c r="D489" i="6"/>
  <c r="D488" i="6"/>
  <c r="D487" i="6"/>
  <c r="D486" i="6"/>
  <c r="D485" i="6"/>
  <c r="D484" i="6"/>
  <c r="D483" i="6"/>
  <c r="D482" i="6"/>
  <c r="D481" i="6"/>
  <c r="D480" i="6"/>
  <c r="D479" i="6"/>
  <c r="D478" i="6"/>
  <c r="D477" i="6"/>
  <c r="D476" i="6"/>
  <c r="D475" i="6"/>
  <c r="D474" i="6"/>
  <c r="D473" i="6"/>
  <c r="D472" i="6"/>
  <c r="D471" i="6"/>
  <c r="D470" i="6"/>
  <c r="D469" i="6"/>
  <c r="D468" i="6"/>
  <c r="D467" i="6"/>
  <c r="D466" i="6"/>
  <c r="D465" i="6"/>
  <c r="D464" i="6"/>
  <c r="D463" i="6"/>
  <c r="D462" i="6"/>
  <c r="D461" i="6"/>
  <c r="D460" i="6"/>
  <c r="D459" i="6"/>
  <c r="D458" i="6"/>
  <c r="D457" i="6"/>
  <c r="D456" i="6"/>
  <c r="D455" i="6"/>
  <c r="D454" i="6"/>
  <c r="D453" i="6"/>
  <c r="D452" i="6"/>
  <c r="D451" i="6"/>
  <c r="D450" i="6"/>
  <c r="D449" i="6"/>
  <c r="D448" i="6"/>
  <c r="D447" i="6"/>
  <c r="D446" i="6"/>
  <c r="D445" i="6"/>
  <c r="D444" i="6"/>
  <c r="D443" i="6"/>
  <c r="D442" i="6"/>
  <c r="D441" i="6"/>
  <c r="D440" i="6"/>
  <c r="D439" i="6"/>
  <c r="D438" i="6"/>
  <c r="D437" i="6"/>
  <c r="D436" i="6"/>
  <c r="D435" i="6"/>
  <c r="D434" i="6"/>
  <c r="D433" i="6"/>
  <c r="D432" i="6"/>
  <c r="D431" i="6"/>
  <c r="D430" i="6"/>
  <c r="D429" i="6"/>
  <c r="D428" i="6"/>
  <c r="D427" i="6"/>
  <c r="D426" i="6"/>
  <c r="D425" i="6"/>
  <c r="D424" i="6"/>
  <c r="D423" i="6"/>
  <c r="D422" i="6"/>
  <c r="D421" i="6"/>
  <c r="D420" i="6"/>
  <c r="D419" i="6"/>
  <c r="D418" i="6"/>
  <c r="D417" i="6"/>
  <c r="D416" i="6"/>
  <c r="D415" i="6"/>
  <c r="D414" i="6"/>
  <c r="D413" i="6"/>
  <c r="D412" i="6"/>
  <c r="D411" i="6"/>
  <c r="D410" i="6"/>
  <c r="D409" i="6"/>
  <c r="D408" i="6"/>
  <c r="D407" i="6"/>
  <c r="D406" i="6"/>
  <c r="D405" i="6"/>
  <c r="D404" i="6"/>
  <c r="D403" i="6"/>
  <c r="D402" i="6"/>
  <c r="D401" i="6"/>
  <c r="D400" i="6"/>
  <c r="D399" i="6"/>
  <c r="D398" i="6"/>
  <c r="D397" i="6"/>
  <c r="D396" i="6"/>
  <c r="D395" i="6"/>
  <c r="D394" i="6"/>
  <c r="D393" i="6"/>
  <c r="D392" i="6"/>
  <c r="D391" i="6"/>
  <c r="D390" i="6"/>
  <c r="D389" i="6"/>
  <c r="D388" i="6"/>
  <c r="D387" i="6"/>
  <c r="D386" i="6"/>
  <c r="D385" i="6"/>
  <c r="D384" i="6"/>
  <c r="D383" i="6"/>
  <c r="D382" i="6"/>
  <c r="D381" i="6"/>
  <c r="D380" i="6"/>
  <c r="D379" i="6"/>
  <c r="D378" i="6"/>
  <c r="D377" i="6"/>
  <c r="D376" i="6"/>
  <c r="D375" i="6"/>
  <c r="D374" i="6"/>
  <c r="D373" i="6"/>
  <c r="D372" i="6"/>
  <c r="D371" i="6"/>
  <c r="D370" i="6"/>
  <c r="D369" i="6"/>
  <c r="D368" i="6"/>
  <c r="D367" i="6"/>
  <c r="D366" i="6"/>
  <c r="D365" i="6"/>
  <c r="D364" i="6"/>
  <c r="D363" i="6"/>
  <c r="D362" i="6"/>
  <c r="D361" i="6"/>
  <c r="D360" i="6"/>
  <c r="D359" i="6"/>
  <c r="D358" i="6"/>
  <c r="D357" i="6"/>
  <c r="D356" i="6"/>
  <c r="D355" i="6"/>
  <c r="D354" i="6"/>
  <c r="D353" i="6"/>
  <c r="D352" i="6"/>
  <c r="D351" i="6"/>
  <c r="D350" i="6"/>
  <c r="D349" i="6"/>
  <c r="D348" i="6"/>
  <c r="D347" i="6"/>
  <c r="D346" i="6"/>
  <c r="D345" i="6"/>
  <c r="D344" i="6"/>
  <c r="D343" i="6"/>
  <c r="D342" i="6"/>
  <c r="D341" i="6"/>
  <c r="D340" i="6"/>
  <c r="D339" i="6"/>
  <c r="D338" i="6"/>
  <c r="D337" i="6"/>
  <c r="D336" i="6"/>
  <c r="D335" i="6"/>
  <c r="D334" i="6"/>
  <c r="D333" i="6"/>
  <c r="D332" i="6"/>
  <c r="D331" i="6"/>
  <c r="D330" i="6"/>
  <c r="D329" i="6"/>
  <c r="D328" i="6"/>
  <c r="D327" i="6"/>
  <c r="D326" i="6"/>
  <c r="D325" i="6"/>
  <c r="D324" i="6"/>
  <c r="D323" i="6"/>
  <c r="D322" i="6"/>
  <c r="D321" i="6"/>
  <c r="D320" i="6"/>
  <c r="D319" i="6"/>
  <c r="D318" i="6"/>
  <c r="D317" i="6"/>
  <c r="D316" i="6"/>
  <c r="D315" i="6"/>
  <c r="D314" i="6"/>
  <c r="D313" i="6"/>
  <c r="D312" i="6"/>
  <c r="D311" i="6"/>
  <c r="D310" i="6"/>
  <c r="D309" i="6"/>
  <c r="D308" i="6"/>
  <c r="D307" i="6"/>
  <c r="D306" i="6"/>
  <c r="D305" i="6"/>
  <c r="D304" i="6"/>
  <c r="D303" i="6"/>
  <c r="D302" i="6"/>
  <c r="D301" i="6"/>
  <c r="D300" i="6"/>
  <c r="D299" i="6"/>
  <c r="D298" i="6"/>
  <c r="D297" i="6"/>
  <c r="D296" i="6"/>
  <c r="D295" i="6"/>
  <c r="D294" i="6"/>
  <c r="D293" i="6"/>
  <c r="D292" i="6"/>
  <c r="D291" i="6"/>
  <c r="D290" i="6"/>
  <c r="D289" i="6"/>
  <c r="D288" i="6"/>
  <c r="D287" i="6"/>
  <c r="D286" i="6"/>
  <c r="D285" i="6"/>
  <c r="D284" i="6"/>
  <c r="D283" i="6"/>
  <c r="D282" i="6"/>
  <c r="D281" i="6"/>
  <c r="D280" i="6"/>
  <c r="D279" i="6"/>
  <c r="D278" i="6"/>
  <c r="D277" i="6"/>
  <c r="D276" i="6"/>
  <c r="D275" i="6"/>
  <c r="D274" i="6"/>
  <c r="D273" i="6"/>
  <c r="D272" i="6"/>
  <c r="D271" i="6"/>
  <c r="D270" i="6"/>
  <c r="D269" i="6"/>
  <c r="D268" i="6"/>
  <c r="D267" i="6"/>
  <c r="D266" i="6"/>
  <c r="D265" i="6"/>
  <c r="D264" i="6"/>
  <c r="D263" i="6"/>
  <c r="D262" i="6"/>
  <c r="D261" i="6"/>
  <c r="D260" i="6"/>
  <c r="D259" i="6"/>
  <c r="D258" i="6"/>
  <c r="D257" i="6"/>
  <c r="D256" i="6"/>
  <c r="D255" i="6"/>
  <c r="D254" i="6"/>
  <c r="D253" i="6"/>
  <c r="D252" i="6"/>
  <c r="D251" i="6"/>
  <c r="D250" i="6"/>
  <c r="D249" i="6"/>
  <c r="D248" i="6"/>
  <c r="D247" i="6"/>
  <c r="D246" i="6"/>
  <c r="D245" i="6"/>
  <c r="D244" i="6"/>
  <c r="D243" i="6"/>
  <c r="D242" i="6"/>
  <c r="D241" i="6"/>
  <c r="D240" i="6"/>
  <c r="D239" i="6"/>
  <c r="D238" i="6"/>
  <c r="D237" i="6"/>
  <c r="D236" i="6"/>
  <c r="D235" i="6"/>
  <c r="D234" i="6"/>
  <c r="D233" i="6"/>
  <c r="D232" i="6"/>
  <c r="D231" i="6"/>
  <c r="D230" i="6"/>
  <c r="D229" i="6"/>
  <c r="D228" i="6"/>
  <c r="D227" i="6"/>
  <c r="D226" i="6"/>
  <c r="D225" i="6"/>
  <c r="D224" i="6"/>
  <c r="D223" i="6"/>
  <c r="D222" i="6"/>
  <c r="D221" i="6"/>
  <c r="D220" i="6"/>
  <c r="D219" i="6"/>
  <c r="D218" i="6"/>
  <c r="D217" i="6"/>
  <c r="D216" i="6"/>
  <c r="D215" i="6"/>
  <c r="D214" i="6"/>
  <c r="D213" i="6"/>
  <c r="D212" i="6"/>
  <c r="D211" i="6"/>
  <c r="D210" i="6"/>
  <c r="D209" i="6"/>
  <c r="D208" i="6"/>
  <c r="D207" i="6"/>
  <c r="D206" i="6"/>
  <c r="D205" i="6"/>
  <c r="D204" i="6"/>
  <c r="D203" i="6"/>
  <c r="D202" i="6"/>
  <c r="D201" i="6"/>
  <c r="D200" i="6"/>
  <c r="D199" i="6"/>
  <c r="D198" i="6"/>
  <c r="D197" i="6"/>
  <c r="D196" i="6"/>
  <c r="D195" i="6"/>
  <c r="D194" i="6"/>
  <c r="D193" i="6"/>
  <c r="D192" i="6"/>
  <c r="D191" i="6"/>
  <c r="D190" i="6"/>
  <c r="D189" i="6"/>
  <c r="D188" i="6"/>
  <c r="D187" i="6"/>
  <c r="D186" i="6"/>
  <c r="D185" i="6"/>
  <c r="D184" i="6"/>
  <c r="D183" i="6"/>
  <c r="D182" i="6"/>
  <c r="D181" i="6"/>
  <c r="D180" i="6"/>
  <c r="D179" i="6"/>
  <c r="D178" i="6"/>
  <c r="D177" i="6"/>
  <c r="D176" i="6"/>
  <c r="D175" i="6"/>
  <c r="D174" i="6"/>
  <c r="D173" i="6"/>
  <c r="D172" i="6"/>
  <c r="D171" i="6"/>
  <c r="D170" i="6"/>
  <c r="D169" i="6"/>
  <c r="D168" i="6"/>
  <c r="D167" i="6"/>
  <c r="D166" i="6"/>
  <c r="D165" i="6"/>
  <c r="D164" i="6"/>
  <c r="D163" i="6"/>
  <c r="D162" i="6"/>
  <c r="D161" i="6"/>
  <c r="D160" i="6"/>
  <c r="D159" i="6"/>
  <c r="D158" i="6"/>
  <c r="D157" i="6"/>
  <c r="D156" i="6"/>
  <c r="D155" i="6"/>
  <c r="D154" i="6"/>
  <c r="D153" i="6"/>
  <c r="D152" i="6"/>
  <c r="D151" i="6"/>
  <c r="D150" i="6"/>
  <c r="D149" i="6"/>
  <c r="D148" i="6"/>
  <c r="D147" i="6"/>
  <c r="D146" i="6"/>
  <c r="D145" i="6"/>
  <c r="D144" i="6"/>
  <c r="D143" i="6"/>
  <c r="D142" i="6"/>
  <c r="D141" i="6"/>
  <c r="D140" i="6"/>
  <c r="D139" i="6"/>
  <c r="D138" i="6"/>
  <c r="D137" i="6"/>
  <c r="D136" i="6"/>
  <c r="D135" i="6"/>
  <c r="D134" i="6"/>
  <c r="D133" i="6"/>
  <c r="D132" i="6"/>
  <c r="D131" i="6"/>
  <c r="D130" i="6"/>
  <c r="D129" i="6"/>
  <c r="D128" i="6"/>
  <c r="D127" i="6"/>
  <c r="D126" i="6"/>
  <c r="D125" i="6"/>
  <c r="D124" i="6"/>
  <c r="D123" i="6"/>
  <c r="D122" i="6"/>
  <c r="D121" i="6"/>
  <c r="D120" i="6"/>
  <c r="D119" i="6"/>
  <c r="D118" i="6"/>
  <c r="D117" i="6"/>
  <c r="D116" i="6"/>
  <c r="D115" i="6"/>
  <c r="D114" i="6"/>
  <c r="D113" i="6"/>
  <c r="D112" i="6"/>
  <c r="D111" i="6"/>
  <c r="D110" i="6"/>
  <c r="D109" i="6"/>
  <c r="D108" i="6"/>
  <c r="D107" i="6"/>
  <c r="D106" i="6"/>
  <c r="D105" i="6"/>
  <c r="D104" i="6"/>
  <c r="D103" i="6"/>
  <c r="D102" i="6"/>
  <c r="D101" i="6"/>
  <c r="D100" i="6"/>
  <c r="D99" i="6"/>
  <c r="D98" i="6"/>
  <c r="D97" i="6"/>
  <c r="D96" i="6"/>
  <c r="D95" i="6"/>
  <c r="D94" i="6"/>
  <c r="D93" i="6"/>
  <c r="D92" i="6"/>
  <c r="D91" i="6"/>
  <c r="D90" i="6"/>
  <c r="D89" i="6"/>
  <c r="D88" i="6"/>
  <c r="D87" i="6"/>
  <c r="D86" i="6"/>
  <c r="D85" i="6"/>
  <c r="D84" i="6"/>
  <c r="D83" i="6"/>
  <c r="D82" i="6"/>
  <c r="D81" i="6"/>
  <c r="D80" i="6"/>
  <c r="D79" i="6"/>
  <c r="D78" i="6"/>
  <c r="D77" i="6"/>
  <c r="D76" i="6"/>
  <c r="D75" i="6"/>
  <c r="D74" i="6"/>
  <c r="D73" i="6"/>
  <c r="D72" i="6"/>
  <c r="D71" i="6"/>
  <c r="D70" i="6"/>
  <c r="D69" i="6"/>
  <c r="D68" i="6"/>
  <c r="D67" i="6"/>
  <c r="D66" i="6"/>
  <c r="D65" i="6"/>
  <c r="D64" i="6"/>
  <c r="D63" i="6"/>
  <c r="D62" i="6"/>
  <c r="D61" i="6"/>
  <c r="D60" i="6"/>
  <c r="D59" i="6"/>
  <c r="D58" i="6"/>
  <c r="D57" i="6"/>
  <c r="D56" i="6"/>
  <c r="D55" i="6"/>
  <c r="D54" i="6"/>
  <c r="D53" i="6"/>
  <c r="D52" i="6"/>
  <c r="D51" i="6"/>
  <c r="D50" i="6"/>
  <c r="D49" i="6"/>
  <c r="D48" i="6"/>
  <c r="D47" i="6"/>
  <c r="D46" i="6"/>
  <c r="D45" i="6"/>
  <c r="D44" i="6"/>
  <c r="D43" i="6"/>
  <c r="D42" i="6"/>
  <c r="D41" i="6"/>
  <c r="D40" i="6"/>
  <c r="D39" i="6"/>
  <c r="D38" i="6"/>
  <c r="D37" i="6"/>
  <c r="D36" i="6"/>
  <c r="D35" i="6"/>
  <c r="D34" i="6"/>
  <c r="D33" i="6"/>
  <c r="D32" i="6"/>
  <c r="D31" i="6"/>
  <c r="D30" i="6"/>
  <c r="D29" i="6"/>
  <c r="D28" i="6"/>
  <c r="D27" i="6"/>
  <c r="D26" i="6"/>
  <c r="D25" i="6"/>
  <c r="D24" i="6"/>
  <c r="D23" i="6"/>
  <c r="D22" i="6"/>
  <c r="D21" i="6"/>
  <c r="D20" i="6"/>
  <c r="D19" i="6"/>
  <c r="D18" i="6"/>
  <c r="D17" i="6"/>
  <c r="D16" i="6"/>
  <c r="D15" i="6"/>
  <c r="D14" i="6"/>
  <c r="D13" i="6"/>
  <c r="D12" i="6"/>
  <c r="D11" i="6"/>
  <c r="D10" i="6"/>
  <c r="D9" i="6"/>
  <c r="D8" i="6"/>
  <c r="D7" i="6"/>
  <c r="A60" i="10"/>
  <c r="A59" i="10"/>
  <c r="A58" i="10"/>
  <c r="A57" i="10"/>
  <c r="A56" i="10"/>
  <c r="A55" i="10"/>
  <c r="A54" i="10"/>
  <c r="A53" i="10"/>
  <c r="A52" i="10"/>
  <c r="A51" i="10"/>
  <c r="A50" i="10"/>
  <c r="A49" i="10"/>
  <c r="A48" i="10"/>
  <c r="A47" i="10"/>
  <c r="A46" i="10"/>
  <c r="A45" i="10"/>
  <c r="A44" i="10"/>
  <c r="A43" i="10"/>
  <c r="A42" i="10"/>
  <c r="A41" i="10"/>
  <c r="A40" i="10"/>
  <c r="A39" i="10"/>
  <c r="A38" i="10"/>
  <c r="A36" i="10"/>
  <c r="A35" i="10"/>
  <c r="A34" i="10"/>
  <c r="A33" i="10"/>
  <c r="A32" i="10"/>
  <c r="A31" i="10"/>
  <c r="A30" i="10"/>
  <c r="A29" i="10"/>
  <c r="A28" i="10"/>
  <c r="A27" i="10"/>
  <c r="A26" i="10"/>
  <c r="A25" i="10"/>
  <c r="A24" i="10"/>
  <c r="A23" i="10"/>
  <c r="A22" i="10"/>
  <c r="A21" i="10"/>
  <c r="A20" i="10"/>
  <c r="A19" i="10"/>
  <c r="A18" i="10"/>
  <c r="A17" i="10"/>
  <c r="A16" i="10"/>
  <c r="A15" i="10"/>
  <c r="A14" i="10"/>
  <c r="A13" i="10"/>
  <c r="A12" i="10"/>
  <c r="A11" i="10"/>
  <c r="A10" i="10"/>
  <c r="A9" i="10"/>
  <c r="A8" i="10"/>
  <c r="A7" i="10"/>
  <c r="A6" i="10"/>
  <c r="A5" i="10"/>
  <c r="A4" i="10"/>
  <c r="A3" i="10"/>
  <c r="A2" i="10"/>
  <c r="A1" i="10"/>
  <c r="E37" i="2"/>
  <c r="F60" i="2"/>
  <c r="F81" i="2"/>
  <c r="F74" i="2"/>
  <c r="F67" i="2"/>
  <c r="B22" i="9"/>
  <c r="B18" i="9"/>
  <c r="A18" i="9"/>
  <c r="K14" i="1" s="1"/>
  <c r="B4" i="9"/>
  <c r="A4" i="9"/>
  <c r="C2" i="9"/>
  <c r="B2" i="9"/>
  <c r="A2" i="9"/>
  <c r="D59" i="8"/>
  <c r="C59" i="8"/>
  <c r="B59" i="8"/>
  <c r="A59" i="8"/>
  <c r="D58" i="8"/>
  <c r="C58" i="8"/>
  <c r="B58" i="8"/>
  <c r="A58" i="8"/>
  <c r="D57" i="8"/>
  <c r="C57" i="8"/>
  <c r="B57" i="8"/>
  <c r="A57" i="8"/>
  <c r="D56" i="8"/>
  <c r="C56" i="8"/>
  <c r="B56" i="8"/>
  <c r="A56" i="8"/>
  <c r="D55" i="8"/>
  <c r="C55" i="8"/>
  <c r="B55" i="8"/>
  <c r="A55" i="8"/>
  <c r="D54" i="8"/>
  <c r="C54" i="8"/>
  <c r="B54" i="8"/>
  <c r="A54" i="8"/>
  <c r="D52" i="8"/>
  <c r="C52" i="8"/>
  <c r="B52" i="8"/>
  <c r="A52" i="8"/>
  <c r="D51" i="8"/>
  <c r="C51" i="8"/>
  <c r="B51" i="8"/>
  <c r="A51" i="8"/>
  <c r="D50" i="8"/>
  <c r="C50" i="8"/>
  <c r="B50" i="8"/>
  <c r="A50" i="8"/>
  <c r="D49" i="8"/>
  <c r="C49" i="8"/>
  <c r="B49" i="8"/>
  <c r="A49" i="8"/>
  <c r="D48" i="8"/>
  <c r="C48" i="8"/>
  <c r="B48" i="8"/>
  <c r="A48" i="8"/>
  <c r="D47" i="8"/>
  <c r="C47" i="8"/>
  <c r="B47" i="8"/>
  <c r="A47" i="8"/>
  <c r="D45" i="8"/>
  <c r="C45" i="8"/>
  <c r="B45" i="8"/>
  <c r="A45" i="8"/>
  <c r="D44" i="8"/>
  <c r="C44" i="8"/>
  <c r="B44" i="8"/>
  <c r="A44" i="8"/>
  <c r="D43" i="8"/>
  <c r="C43" i="8"/>
  <c r="B43" i="8"/>
  <c r="A43" i="8"/>
  <c r="D42" i="8"/>
  <c r="C42" i="8"/>
  <c r="B42" i="8"/>
  <c r="A42" i="8"/>
  <c r="D41" i="8"/>
  <c r="C41" i="8"/>
  <c r="B41" i="8"/>
  <c r="A41" i="8"/>
  <c r="D40" i="8"/>
  <c r="C40" i="8"/>
  <c r="B40" i="8"/>
  <c r="A40" i="8"/>
  <c r="D38" i="8"/>
  <c r="C38" i="8"/>
  <c r="B38" i="8"/>
  <c r="A38" i="8"/>
  <c r="D37" i="8"/>
  <c r="C37" i="8"/>
  <c r="B37" i="8"/>
  <c r="A37" i="8"/>
  <c r="D36" i="8"/>
  <c r="C36" i="8"/>
  <c r="B36" i="8"/>
  <c r="A36" i="8"/>
  <c r="D35" i="8"/>
  <c r="C35" i="8"/>
  <c r="B35" i="8"/>
  <c r="A35" i="8"/>
  <c r="D34" i="8"/>
  <c r="C34" i="8"/>
  <c r="B34" i="8"/>
  <c r="A34" i="8"/>
  <c r="D33" i="8"/>
  <c r="C33" i="8"/>
  <c r="B33" i="8"/>
  <c r="A33" i="8"/>
  <c r="D31" i="8"/>
  <c r="C31" i="8"/>
  <c r="B31" i="8"/>
  <c r="A31" i="8"/>
  <c r="D29" i="8"/>
  <c r="C29" i="8"/>
  <c r="B29" i="8"/>
  <c r="A29" i="8"/>
  <c r="D28" i="8"/>
  <c r="C28" i="8"/>
  <c r="B28" i="8"/>
  <c r="A28" i="8"/>
  <c r="D27" i="8"/>
  <c r="C27" i="8"/>
  <c r="B27" i="8"/>
  <c r="A27" i="8"/>
  <c r="D26" i="8"/>
  <c r="C26" i="8"/>
  <c r="B26" i="8"/>
  <c r="A26" i="8"/>
  <c r="D25" i="8"/>
  <c r="C25" i="8"/>
  <c r="B25" i="8"/>
  <c r="A25" i="8"/>
  <c r="D24" i="8"/>
  <c r="C24" i="8"/>
  <c r="B24" i="8"/>
  <c r="A24" i="8"/>
  <c r="D23" i="8"/>
  <c r="C23" i="8"/>
  <c r="B23" i="8"/>
  <c r="A23" i="8"/>
  <c r="D22" i="8"/>
  <c r="C22" i="8"/>
  <c r="B22" i="8"/>
  <c r="A22" i="8"/>
  <c r="D21" i="8"/>
  <c r="C21" i="8"/>
  <c r="B21" i="8"/>
  <c r="A21" i="8"/>
  <c r="D19" i="8"/>
  <c r="C19" i="8"/>
  <c r="B19" i="8"/>
  <c r="A19" i="8"/>
  <c r="D18" i="8"/>
  <c r="C18" i="8"/>
  <c r="B18" i="8"/>
  <c r="A18" i="8"/>
  <c r="D16" i="8"/>
  <c r="C16" i="8"/>
  <c r="B16" i="8"/>
  <c r="A16" i="8"/>
  <c r="D15" i="8"/>
  <c r="C15" i="8"/>
  <c r="B15" i="8"/>
  <c r="A15" i="8"/>
  <c r="D14" i="8"/>
  <c r="C14" i="8"/>
  <c r="B14" i="8"/>
  <c r="A14" i="8"/>
  <c r="D13" i="8"/>
  <c r="C13" i="8"/>
  <c r="B13" i="8"/>
  <c r="A13" i="8"/>
  <c r="D12" i="8"/>
  <c r="C12" i="8"/>
  <c r="B12" i="8"/>
  <c r="A12" i="8"/>
  <c r="D10" i="8"/>
  <c r="C10" i="8"/>
  <c r="B10" i="8"/>
  <c r="A10" i="8"/>
  <c r="D9" i="8"/>
  <c r="C9" i="8"/>
  <c r="B9" i="8"/>
  <c r="A9" i="8"/>
  <c r="D8" i="8"/>
  <c r="C8" i="8"/>
  <c r="B8" i="8"/>
  <c r="A8" i="8"/>
  <c r="D7" i="8"/>
  <c r="C7" i="8"/>
  <c r="B7" i="8"/>
  <c r="A7" i="8"/>
  <c r="D6" i="8"/>
  <c r="C6" i="8"/>
  <c r="B6" i="8"/>
  <c r="A6" i="8"/>
  <c r="D4" i="8"/>
  <c r="C4" i="8"/>
  <c r="B4" i="8"/>
  <c r="A4" i="8"/>
  <c r="D3" i="8"/>
  <c r="C3" i="8"/>
  <c r="B3" i="8"/>
  <c r="A3" i="8"/>
  <c r="D2" i="8"/>
  <c r="C2" i="8"/>
  <c r="B2" i="8"/>
  <c r="A2" i="8"/>
  <c r="H33" i="7"/>
  <c r="J31" i="7"/>
  <c r="H30" i="7"/>
  <c r="G30" i="7"/>
  <c r="H29" i="7"/>
  <c r="J27" i="7"/>
  <c r="G27" i="7"/>
  <c r="H27" i="7"/>
  <c r="H26" i="7"/>
  <c r="G26" i="7"/>
  <c r="H25" i="7"/>
  <c r="H24" i="7"/>
  <c r="J23" i="7"/>
  <c r="G22" i="7"/>
  <c r="J21" i="7"/>
  <c r="J19" i="7"/>
  <c r="G19" i="7"/>
  <c r="H19" i="7"/>
  <c r="H18" i="7"/>
  <c r="G18" i="7"/>
  <c r="H17" i="7"/>
  <c r="J15" i="7"/>
  <c r="G14" i="7"/>
  <c r="J13" i="7"/>
  <c r="G11" i="7"/>
  <c r="H11" i="7"/>
  <c r="H9" i="7"/>
  <c r="J499" i="6"/>
  <c r="J498" i="6"/>
  <c r="J497" i="6"/>
  <c r="J496" i="6"/>
  <c r="J495" i="6"/>
  <c r="J494" i="6"/>
  <c r="J493" i="6"/>
  <c r="J492" i="6"/>
  <c r="J491" i="6"/>
  <c r="J490" i="6"/>
  <c r="J489" i="6"/>
  <c r="J488" i="6"/>
  <c r="J487" i="6"/>
  <c r="J486" i="6"/>
  <c r="J485" i="6"/>
  <c r="J484" i="6"/>
  <c r="J483" i="6"/>
  <c r="J482" i="6"/>
  <c r="J481" i="6"/>
  <c r="J480" i="6"/>
  <c r="J479" i="6"/>
  <c r="J478" i="6"/>
  <c r="J477" i="6"/>
  <c r="J476" i="6"/>
  <c r="J475" i="6"/>
  <c r="J474" i="6"/>
  <c r="J473" i="6"/>
  <c r="J472" i="6"/>
  <c r="J471" i="6"/>
  <c r="J470" i="6"/>
  <c r="J469" i="6"/>
  <c r="J468" i="6"/>
  <c r="J467" i="6"/>
  <c r="J466" i="6"/>
  <c r="J465" i="6"/>
  <c r="J464" i="6"/>
  <c r="J463" i="6"/>
  <c r="J462" i="6"/>
  <c r="J461" i="6"/>
  <c r="J460" i="6"/>
  <c r="J459" i="6"/>
  <c r="J458" i="6"/>
  <c r="J457" i="6"/>
  <c r="J456" i="6"/>
  <c r="J455" i="6"/>
  <c r="J454" i="6"/>
  <c r="J453" i="6"/>
  <c r="J452" i="6"/>
  <c r="J451" i="6"/>
  <c r="J450" i="6"/>
  <c r="J449" i="6"/>
  <c r="J448" i="6"/>
  <c r="J447" i="6"/>
  <c r="J446" i="6"/>
  <c r="J445" i="6"/>
  <c r="J444" i="6"/>
  <c r="J443" i="6"/>
  <c r="J442" i="6"/>
  <c r="J441" i="6"/>
  <c r="J440" i="6"/>
  <c r="J439" i="6"/>
  <c r="J438" i="6"/>
  <c r="J437" i="6"/>
  <c r="J436" i="6"/>
  <c r="J435" i="6"/>
  <c r="J434" i="6"/>
  <c r="J433" i="6"/>
  <c r="J432" i="6"/>
  <c r="J431" i="6"/>
  <c r="J430" i="6"/>
  <c r="J429" i="6"/>
  <c r="J428" i="6"/>
  <c r="J427" i="6"/>
  <c r="J426" i="6"/>
  <c r="J425" i="6"/>
  <c r="J424" i="6"/>
  <c r="J423" i="6"/>
  <c r="J422" i="6"/>
  <c r="J421" i="6"/>
  <c r="J420" i="6"/>
  <c r="J419" i="6"/>
  <c r="J418" i="6"/>
  <c r="J417" i="6"/>
  <c r="J416" i="6"/>
  <c r="J415" i="6"/>
  <c r="J414" i="6"/>
  <c r="J413" i="6"/>
  <c r="J412" i="6"/>
  <c r="J411" i="6"/>
  <c r="J410" i="6"/>
  <c r="J409" i="6"/>
  <c r="J408" i="6"/>
  <c r="J407" i="6"/>
  <c r="J406" i="6"/>
  <c r="J405" i="6"/>
  <c r="J404" i="6"/>
  <c r="J403" i="6"/>
  <c r="J402" i="6"/>
  <c r="J401" i="6"/>
  <c r="J400" i="6"/>
  <c r="J399" i="6"/>
  <c r="J398" i="6"/>
  <c r="J397" i="6"/>
  <c r="J396" i="6"/>
  <c r="J395" i="6"/>
  <c r="J394" i="6"/>
  <c r="J393" i="6"/>
  <c r="J392" i="6"/>
  <c r="J391" i="6"/>
  <c r="J390" i="6"/>
  <c r="J389" i="6"/>
  <c r="J388" i="6"/>
  <c r="J387" i="6"/>
  <c r="J386" i="6"/>
  <c r="J385" i="6"/>
  <c r="J384" i="6"/>
  <c r="J383" i="6"/>
  <c r="J382" i="6"/>
  <c r="J381" i="6"/>
  <c r="J380" i="6"/>
  <c r="J379" i="6"/>
  <c r="J378" i="6"/>
  <c r="J377" i="6"/>
  <c r="J376" i="6"/>
  <c r="J375" i="6"/>
  <c r="J374" i="6"/>
  <c r="J373" i="6"/>
  <c r="J372" i="6"/>
  <c r="J371" i="6"/>
  <c r="J370" i="6"/>
  <c r="J369" i="6"/>
  <c r="J368" i="6"/>
  <c r="J367" i="6"/>
  <c r="J366" i="6"/>
  <c r="J365" i="6"/>
  <c r="J364" i="6"/>
  <c r="J363" i="6"/>
  <c r="J362" i="6"/>
  <c r="J361" i="6"/>
  <c r="J360" i="6"/>
  <c r="J359" i="6"/>
  <c r="J358" i="6"/>
  <c r="J357" i="6"/>
  <c r="J356" i="6"/>
  <c r="J355" i="6"/>
  <c r="J354" i="6"/>
  <c r="J353" i="6"/>
  <c r="J352" i="6"/>
  <c r="J351" i="6"/>
  <c r="J350" i="6"/>
  <c r="J349" i="6"/>
  <c r="J348" i="6"/>
  <c r="J347" i="6"/>
  <c r="J346" i="6"/>
  <c r="J345" i="6"/>
  <c r="J344" i="6"/>
  <c r="J343" i="6"/>
  <c r="J342" i="6"/>
  <c r="J341" i="6"/>
  <c r="J340" i="6"/>
  <c r="J339" i="6"/>
  <c r="J338" i="6"/>
  <c r="J337" i="6"/>
  <c r="J336" i="6"/>
  <c r="J335" i="6"/>
  <c r="J334" i="6"/>
  <c r="J333" i="6"/>
  <c r="J332" i="6"/>
  <c r="J331" i="6"/>
  <c r="J330" i="6"/>
  <c r="J329" i="6"/>
  <c r="J328" i="6"/>
  <c r="J327" i="6"/>
  <c r="J326" i="6"/>
  <c r="J325" i="6"/>
  <c r="J324" i="6"/>
  <c r="J323" i="6"/>
  <c r="J322" i="6"/>
  <c r="J321" i="6"/>
  <c r="J320" i="6"/>
  <c r="J319" i="6"/>
  <c r="J318" i="6"/>
  <c r="J317" i="6"/>
  <c r="J316" i="6"/>
  <c r="J315" i="6"/>
  <c r="J314" i="6"/>
  <c r="J313" i="6"/>
  <c r="J312" i="6"/>
  <c r="J311" i="6"/>
  <c r="J310" i="6"/>
  <c r="J309" i="6"/>
  <c r="J308" i="6"/>
  <c r="J307" i="6"/>
  <c r="J306" i="6"/>
  <c r="J305" i="6"/>
  <c r="J304" i="6"/>
  <c r="J303" i="6"/>
  <c r="J302" i="6"/>
  <c r="J301" i="6"/>
  <c r="J300" i="6"/>
  <c r="J299" i="6"/>
  <c r="J298" i="6"/>
  <c r="J297" i="6"/>
  <c r="J296" i="6"/>
  <c r="J295" i="6"/>
  <c r="J294" i="6"/>
  <c r="J293" i="6"/>
  <c r="J292" i="6"/>
  <c r="J291" i="6"/>
  <c r="J290" i="6"/>
  <c r="J289" i="6"/>
  <c r="J288" i="6"/>
  <c r="J287" i="6"/>
  <c r="J286" i="6"/>
  <c r="J285" i="6"/>
  <c r="J284" i="6"/>
  <c r="J283" i="6"/>
  <c r="J282" i="6"/>
  <c r="J281" i="6"/>
  <c r="J280" i="6"/>
  <c r="J279" i="6"/>
  <c r="J278" i="6"/>
  <c r="J277" i="6"/>
  <c r="J276" i="6"/>
  <c r="J275" i="6"/>
  <c r="J274" i="6"/>
  <c r="J273" i="6"/>
  <c r="J272" i="6"/>
  <c r="J271" i="6"/>
  <c r="J270" i="6"/>
  <c r="J269" i="6"/>
  <c r="J268" i="6"/>
  <c r="J267" i="6"/>
  <c r="J266" i="6"/>
  <c r="J265" i="6"/>
  <c r="J264" i="6"/>
  <c r="J263" i="6"/>
  <c r="J262" i="6"/>
  <c r="J261" i="6"/>
  <c r="J260" i="6"/>
  <c r="J259" i="6"/>
  <c r="J258" i="6"/>
  <c r="J257" i="6"/>
  <c r="J256" i="6"/>
  <c r="J255" i="6"/>
  <c r="J254" i="6"/>
  <c r="J253" i="6"/>
  <c r="J252" i="6"/>
  <c r="J251" i="6"/>
  <c r="J250" i="6"/>
  <c r="J249" i="6"/>
  <c r="J248" i="6"/>
  <c r="J247" i="6"/>
  <c r="J246" i="6"/>
  <c r="J245" i="6"/>
  <c r="J244" i="6"/>
  <c r="J243" i="6"/>
  <c r="J242" i="6"/>
  <c r="J241" i="6"/>
  <c r="J240" i="6"/>
  <c r="J239" i="6"/>
  <c r="J238" i="6"/>
  <c r="J237" i="6"/>
  <c r="J236" i="6"/>
  <c r="J235" i="6"/>
  <c r="J234" i="6"/>
  <c r="J233" i="6"/>
  <c r="J232" i="6"/>
  <c r="J231" i="6"/>
  <c r="J230" i="6"/>
  <c r="J229" i="6"/>
  <c r="J228" i="6"/>
  <c r="J227" i="6"/>
  <c r="J226" i="6"/>
  <c r="J225" i="6"/>
  <c r="J224" i="6"/>
  <c r="J223" i="6"/>
  <c r="J222" i="6"/>
  <c r="J221" i="6"/>
  <c r="J220" i="6"/>
  <c r="J219" i="6"/>
  <c r="J218" i="6"/>
  <c r="J217" i="6"/>
  <c r="J216" i="6"/>
  <c r="J215" i="6"/>
  <c r="J214" i="6"/>
  <c r="J213" i="6"/>
  <c r="J212" i="6"/>
  <c r="J211" i="6"/>
  <c r="J210" i="6"/>
  <c r="J209" i="6"/>
  <c r="J208" i="6"/>
  <c r="J207" i="6"/>
  <c r="J206" i="6"/>
  <c r="J205" i="6"/>
  <c r="J204" i="6"/>
  <c r="J203" i="6"/>
  <c r="J202" i="6"/>
  <c r="J201" i="6"/>
  <c r="J200" i="6"/>
  <c r="J199" i="6"/>
  <c r="J198" i="6"/>
  <c r="J197" i="6"/>
  <c r="J196" i="6"/>
  <c r="J195" i="6"/>
  <c r="J194" i="6"/>
  <c r="J193" i="6"/>
  <c r="J192" i="6"/>
  <c r="J191" i="6"/>
  <c r="J190" i="6"/>
  <c r="J189" i="6"/>
  <c r="J188" i="6"/>
  <c r="J187" i="6"/>
  <c r="J186" i="6"/>
  <c r="J185" i="6"/>
  <c r="J184" i="6"/>
  <c r="J183" i="6"/>
  <c r="J182" i="6"/>
  <c r="J181" i="6"/>
  <c r="J180" i="6"/>
  <c r="J179" i="6"/>
  <c r="J178" i="6"/>
  <c r="J177" i="6"/>
  <c r="J176" i="6"/>
  <c r="J175" i="6"/>
  <c r="J174" i="6"/>
  <c r="J173" i="6"/>
  <c r="J172" i="6"/>
  <c r="J171" i="6"/>
  <c r="J170" i="6"/>
  <c r="J169" i="6"/>
  <c r="J168" i="6"/>
  <c r="J167" i="6"/>
  <c r="J166" i="6"/>
  <c r="J165" i="6"/>
  <c r="J164" i="6"/>
  <c r="J163" i="6"/>
  <c r="J162" i="6"/>
  <c r="J161" i="6"/>
  <c r="J160" i="6"/>
  <c r="J159" i="6"/>
  <c r="J158" i="6"/>
  <c r="J157" i="6"/>
  <c r="J156" i="6"/>
  <c r="J155" i="6"/>
  <c r="J154" i="6"/>
  <c r="J153" i="6"/>
  <c r="J152" i="6"/>
  <c r="J151" i="6"/>
  <c r="J150" i="6"/>
  <c r="J149" i="6"/>
  <c r="J148" i="6"/>
  <c r="J147" i="6"/>
  <c r="J146" i="6"/>
  <c r="J145" i="6"/>
  <c r="J144" i="6"/>
  <c r="J143" i="6"/>
  <c r="J142" i="6"/>
  <c r="J141" i="6"/>
  <c r="J140" i="6"/>
  <c r="J139" i="6"/>
  <c r="J138" i="6"/>
  <c r="J137" i="6"/>
  <c r="J136" i="6"/>
  <c r="J135" i="6"/>
  <c r="J134" i="6"/>
  <c r="J133" i="6"/>
  <c r="J132" i="6"/>
  <c r="J131" i="6"/>
  <c r="J130" i="6"/>
  <c r="J129" i="6"/>
  <c r="J128" i="6"/>
  <c r="J127" i="6"/>
  <c r="J126" i="6"/>
  <c r="J125" i="6"/>
  <c r="J124" i="6"/>
  <c r="J123" i="6"/>
  <c r="J122" i="6"/>
  <c r="J121" i="6"/>
  <c r="J120" i="6"/>
  <c r="J119" i="6"/>
  <c r="J118" i="6"/>
  <c r="J117" i="6"/>
  <c r="J116" i="6"/>
  <c r="J115" i="6"/>
  <c r="J114" i="6"/>
  <c r="J113" i="6"/>
  <c r="J112" i="6"/>
  <c r="J111" i="6"/>
  <c r="J110" i="6"/>
  <c r="J109" i="6"/>
  <c r="J108" i="6"/>
  <c r="J107" i="6"/>
  <c r="J106" i="6"/>
  <c r="J105" i="6"/>
  <c r="J104" i="6"/>
  <c r="J103" i="6"/>
  <c r="J102" i="6"/>
  <c r="J101" i="6"/>
  <c r="J100" i="6"/>
  <c r="J99" i="6"/>
  <c r="J98" i="6"/>
  <c r="J97" i="6"/>
  <c r="J96" i="6"/>
  <c r="J95" i="6"/>
  <c r="J94" i="6"/>
  <c r="J93" i="6"/>
  <c r="J92" i="6"/>
  <c r="J91" i="6"/>
  <c r="J90" i="6"/>
  <c r="J89" i="6"/>
  <c r="J88" i="6"/>
  <c r="J87" i="6"/>
  <c r="J86" i="6"/>
  <c r="J85" i="6"/>
  <c r="J84" i="6"/>
  <c r="J83" i="6"/>
  <c r="J82" i="6"/>
  <c r="J81" i="6"/>
  <c r="J80" i="6"/>
  <c r="J79" i="6"/>
  <c r="J78" i="6"/>
  <c r="J77" i="6"/>
  <c r="J76" i="6"/>
  <c r="J75" i="6"/>
  <c r="J74" i="6"/>
  <c r="J73" i="6"/>
  <c r="J72" i="6"/>
  <c r="J71" i="6"/>
  <c r="J70" i="6"/>
  <c r="J69" i="6"/>
  <c r="J68" i="6"/>
  <c r="J67" i="6"/>
  <c r="J66" i="6"/>
  <c r="J65" i="6"/>
  <c r="J64" i="6"/>
  <c r="J63" i="6"/>
  <c r="J62" i="6"/>
  <c r="J61" i="6"/>
  <c r="J60" i="6"/>
  <c r="J59" i="6"/>
  <c r="J58" i="6"/>
  <c r="J57" i="6"/>
  <c r="J56" i="6"/>
  <c r="J55" i="6"/>
  <c r="J54" i="6"/>
  <c r="J53" i="6"/>
  <c r="J52" i="6"/>
  <c r="J51" i="6"/>
  <c r="J50" i="6"/>
  <c r="J49" i="6"/>
  <c r="J48" i="6"/>
  <c r="J47" i="6"/>
  <c r="J46" i="6"/>
  <c r="J45" i="6"/>
  <c r="J44" i="6"/>
  <c r="J43" i="6"/>
  <c r="J42" i="6"/>
  <c r="J41" i="6"/>
  <c r="J40" i="6"/>
  <c r="J39" i="6"/>
  <c r="J38" i="6"/>
  <c r="J37" i="6"/>
  <c r="J36" i="6"/>
  <c r="J35" i="6"/>
  <c r="J34" i="6"/>
  <c r="J33" i="6"/>
  <c r="J32" i="6"/>
  <c r="J31" i="6"/>
  <c r="J30" i="6"/>
  <c r="J29" i="6"/>
  <c r="J28" i="6"/>
  <c r="J27" i="6"/>
  <c r="J26" i="6"/>
  <c r="J25" i="6"/>
  <c r="J24" i="6"/>
  <c r="J23" i="6"/>
  <c r="J22" i="6"/>
  <c r="J21" i="6"/>
  <c r="J20" i="6"/>
  <c r="J19" i="6"/>
  <c r="J18" i="6"/>
  <c r="J17" i="6"/>
  <c r="J16" i="6"/>
  <c r="J15" i="6"/>
  <c r="J14" i="6"/>
  <c r="J13" i="6"/>
  <c r="J12" i="6"/>
  <c r="J11" i="6"/>
  <c r="J10" i="6"/>
  <c r="J9" i="6"/>
  <c r="J8" i="6"/>
  <c r="J7" i="6"/>
  <c r="C5" i="6"/>
  <c r="C4" i="6"/>
  <c r="I3" i="6"/>
  <c r="H3" i="6"/>
  <c r="F50" i="2"/>
  <c r="F37" i="2"/>
  <c r="F33" i="2"/>
  <c r="F24" i="2"/>
  <c r="F17" i="2"/>
  <c r="G11" i="6" l="1"/>
  <c r="G238" i="6"/>
  <c r="G277" i="6"/>
  <c r="G498" i="6"/>
  <c r="G83" i="6"/>
  <c r="G99" i="6"/>
  <c r="G315" i="6"/>
  <c r="G54" i="6"/>
  <c r="G102" i="6"/>
  <c r="G158" i="6"/>
  <c r="G222" i="6"/>
  <c r="G107" i="6"/>
  <c r="G30" i="6"/>
  <c r="G86" i="6"/>
  <c r="G126" i="6"/>
  <c r="G214" i="6"/>
  <c r="G246" i="6"/>
  <c r="G35" i="6"/>
  <c r="G115" i="6"/>
  <c r="G174" i="6"/>
  <c r="G22" i="6"/>
  <c r="G70" i="6"/>
  <c r="G134" i="6"/>
  <c r="G190" i="6"/>
  <c r="G123" i="6"/>
  <c r="G38" i="6"/>
  <c r="G78" i="6"/>
  <c r="G118" i="6"/>
  <c r="G182" i="6"/>
  <c r="G43" i="6"/>
  <c r="G254" i="6"/>
  <c r="G94" i="6"/>
  <c r="G150" i="6"/>
  <c r="G198" i="6"/>
  <c r="G51" i="6"/>
  <c r="G59" i="6"/>
  <c r="G147" i="6"/>
  <c r="G206" i="6"/>
  <c r="G19" i="6"/>
  <c r="G62" i="6"/>
  <c r="G131" i="6"/>
  <c r="G67" i="6"/>
  <c r="G463" i="6"/>
  <c r="G230" i="6"/>
  <c r="G14" i="6"/>
  <c r="G75" i="6"/>
  <c r="G139" i="6"/>
  <c r="G46" i="6"/>
  <c r="G110" i="6"/>
  <c r="G27" i="6"/>
  <c r="G91" i="6"/>
  <c r="G155" i="6"/>
  <c r="G303" i="6"/>
  <c r="G405" i="6"/>
  <c r="G142" i="6"/>
  <c r="G166" i="6"/>
  <c r="G437" i="6"/>
  <c r="G367" i="6"/>
  <c r="G399" i="6"/>
  <c r="F32" i="2"/>
  <c r="G341" i="6"/>
  <c r="G335" i="6"/>
  <c r="G373" i="6"/>
  <c r="G411" i="6"/>
  <c r="G469" i="6"/>
  <c r="G431" i="6"/>
  <c r="G271" i="6"/>
  <c r="G309" i="6"/>
  <c r="G347" i="6"/>
  <c r="G283" i="6"/>
  <c r="G379" i="6"/>
  <c r="G475" i="6"/>
  <c r="G443" i="6"/>
  <c r="G17" i="6"/>
  <c r="G25" i="6"/>
  <c r="G33" i="6"/>
  <c r="G41" i="6"/>
  <c r="G49" i="6"/>
  <c r="G57" i="6"/>
  <c r="G65" i="6"/>
  <c r="G73" i="6"/>
  <c r="G81" i="6"/>
  <c r="G89" i="6"/>
  <c r="G97" i="6"/>
  <c r="G105" i="6"/>
  <c r="G113" i="6"/>
  <c r="G121" i="6"/>
  <c r="G129" i="6"/>
  <c r="G137" i="6"/>
  <c r="G145" i="6"/>
  <c r="G153" i="6"/>
  <c r="G161" i="6"/>
  <c r="G169" i="6"/>
  <c r="G177" i="6"/>
  <c r="G185" i="6"/>
  <c r="G193" i="6"/>
  <c r="G201" i="6"/>
  <c r="G209" i="6"/>
  <c r="G217" i="6"/>
  <c r="G225" i="6"/>
  <c r="G233" i="6"/>
  <c r="G241" i="6"/>
  <c r="G249" i="6"/>
  <c r="G257" i="6"/>
  <c r="G260" i="6"/>
  <c r="G286" i="6"/>
  <c r="G289" i="6"/>
  <c r="G292" i="6"/>
  <c r="G318" i="6"/>
  <c r="G321" i="6"/>
  <c r="G324" i="6"/>
  <c r="G350" i="6"/>
  <c r="G353" i="6"/>
  <c r="G356" i="6"/>
  <c r="G382" i="6"/>
  <c r="G385" i="6"/>
  <c r="G388" i="6"/>
  <c r="G414" i="6"/>
  <c r="G417" i="6"/>
  <c r="G420" i="6"/>
  <c r="G446" i="6"/>
  <c r="G449" i="6"/>
  <c r="G452" i="6"/>
  <c r="G478" i="6"/>
  <c r="G481" i="6"/>
  <c r="G484" i="6"/>
  <c r="G495" i="6"/>
  <c r="G12" i="6"/>
  <c r="G20" i="6"/>
  <c r="G28" i="6"/>
  <c r="G36" i="6"/>
  <c r="G44" i="6"/>
  <c r="G52" i="6"/>
  <c r="G60" i="6"/>
  <c r="G68" i="6"/>
  <c r="G76" i="6"/>
  <c r="G84" i="6"/>
  <c r="G92" i="6"/>
  <c r="G100" i="6"/>
  <c r="G108" i="6"/>
  <c r="G116" i="6"/>
  <c r="G124" i="6"/>
  <c r="G132" i="6"/>
  <c r="G140" i="6"/>
  <c r="G148" i="6"/>
  <c r="G156" i="6"/>
  <c r="G164" i="6"/>
  <c r="G172" i="6"/>
  <c r="G180" i="6"/>
  <c r="G188" i="6"/>
  <c r="G196" i="6"/>
  <c r="G204" i="6"/>
  <c r="G212" i="6"/>
  <c r="G220" i="6"/>
  <c r="G228" i="6"/>
  <c r="G236" i="6"/>
  <c r="G244" i="6"/>
  <c r="G252" i="6"/>
  <c r="G263" i="6"/>
  <c r="G269" i="6"/>
  <c r="G275" i="6"/>
  <c r="G295" i="6"/>
  <c r="G301" i="6"/>
  <c r="G307" i="6"/>
  <c r="G327" i="6"/>
  <c r="G333" i="6"/>
  <c r="G339" i="6"/>
  <c r="G359" i="6"/>
  <c r="G365" i="6"/>
  <c r="G371" i="6"/>
  <c r="G391" i="6"/>
  <c r="G397" i="6"/>
  <c r="G403" i="6"/>
  <c r="G423" i="6"/>
  <c r="G429" i="6"/>
  <c r="G435" i="6"/>
  <c r="G455" i="6"/>
  <c r="G461" i="6"/>
  <c r="G467" i="6"/>
  <c r="G487" i="6"/>
  <c r="G493" i="6"/>
  <c r="G499" i="6"/>
  <c r="F16" i="2"/>
  <c r="F30" i="2" s="1"/>
  <c r="G15" i="6"/>
  <c r="G23" i="6"/>
  <c r="G31" i="6"/>
  <c r="G39" i="6"/>
  <c r="G47" i="6"/>
  <c r="G55" i="6"/>
  <c r="G63" i="6"/>
  <c r="G71" i="6"/>
  <c r="G79" i="6"/>
  <c r="G87" i="6"/>
  <c r="G95" i="6"/>
  <c r="G103" i="6"/>
  <c r="G111" i="6"/>
  <c r="G119" i="6"/>
  <c r="G127" i="6"/>
  <c r="G135" i="6"/>
  <c r="G143" i="6"/>
  <c r="G151" i="6"/>
  <c r="G159" i="6"/>
  <c r="G167" i="6"/>
  <c r="G175" i="6"/>
  <c r="G183" i="6"/>
  <c r="G191" i="6"/>
  <c r="G199" i="6"/>
  <c r="G207" i="6"/>
  <c r="G215" i="6"/>
  <c r="G223" i="6"/>
  <c r="G231" i="6"/>
  <c r="G239" i="6"/>
  <c r="G247" i="6"/>
  <c r="G255" i="6"/>
  <c r="G278" i="6"/>
  <c r="G281" i="6"/>
  <c r="G284" i="6"/>
  <c r="G310" i="6"/>
  <c r="G313" i="6"/>
  <c r="G316" i="6"/>
  <c r="G342" i="6"/>
  <c r="G345" i="6"/>
  <c r="G348" i="6"/>
  <c r="G374" i="6"/>
  <c r="G377" i="6"/>
  <c r="G380" i="6"/>
  <c r="G406" i="6"/>
  <c r="G409" i="6"/>
  <c r="G412" i="6"/>
  <c r="G438" i="6"/>
  <c r="G441" i="6"/>
  <c r="G444" i="6"/>
  <c r="G470" i="6"/>
  <c r="G473" i="6"/>
  <c r="G476" i="6"/>
  <c r="G34" i="6"/>
  <c r="G42" i="6"/>
  <c r="G50" i="6"/>
  <c r="G58" i="6"/>
  <c r="G66" i="6"/>
  <c r="G74" i="6"/>
  <c r="G82" i="6"/>
  <c r="G90" i="6"/>
  <c r="G98" i="6"/>
  <c r="G106" i="6"/>
  <c r="G114" i="6"/>
  <c r="G122" i="6"/>
  <c r="G130" i="6"/>
  <c r="G138" i="6"/>
  <c r="G146" i="6"/>
  <c r="G154" i="6"/>
  <c r="G162" i="6"/>
  <c r="G170" i="6"/>
  <c r="G178" i="6"/>
  <c r="G186" i="6"/>
  <c r="G194" i="6"/>
  <c r="G202" i="6"/>
  <c r="G210" i="6"/>
  <c r="G218" i="6"/>
  <c r="G226" i="6"/>
  <c r="G234" i="6"/>
  <c r="G242" i="6"/>
  <c r="G250" i="6"/>
  <c r="G261" i="6"/>
  <c r="G267" i="6"/>
  <c r="G287" i="6"/>
  <c r="G293" i="6"/>
  <c r="G299" i="6"/>
  <c r="G319" i="6"/>
  <c r="G325" i="6"/>
  <c r="G331" i="6"/>
  <c r="G351" i="6"/>
  <c r="G357" i="6"/>
  <c r="G363" i="6"/>
  <c r="G383" i="6"/>
  <c r="G389" i="6"/>
  <c r="G395" i="6"/>
  <c r="G415" i="6"/>
  <c r="G421" i="6"/>
  <c r="G427" i="6"/>
  <c r="G447" i="6"/>
  <c r="G453" i="6"/>
  <c r="G459" i="6"/>
  <c r="G479" i="6"/>
  <c r="G485" i="6"/>
  <c r="G491" i="6"/>
  <c r="G418" i="6"/>
  <c r="G18" i="6"/>
  <c r="G26" i="6"/>
  <c r="G7" i="6"/>
  <c r="G13" i="6"/>
  <c r="G21" i="6"/>
  <c r="G29" i="6"/>
  <c r="G37" i="6"/>
  <c r="G45" i="6"/>
  <c r="G53" i="6"/>
  <c r="G61" i="6"/>
  <c r="G69" i="6"/>
  <c r="G77" i="6"/>
  <c r="G85" i="6"/>
  <c r="G93" i="6"/>
  <c r="G101" i="6"/>
  <c r="G109" i="6"/>
  <c r="G117" i="6"/>
  <c r="G125" i="6"/>
  <c r="G133" i="6"/>
  <c r="G141" i="6"/>
  <c r="G149" i="6"/>
  <c r="G157" i="6"/>
  <c r="G165" i="6"/>
  <c r="G173" i="6"/>
  <c r="G181" i="6"/>
  <c r="G189" i="6"/>
  <c r="G197" i="6"/>
  <c r="G205" i="6"/>
  <c r="G213" i="6"/>
  <c r="G221" i="6"/>
  <c r="G229" i="6"/>
  <c r="G237" i="6"/>
  <c r="G245" i="6"/>
  <c r="G253" i="6"/>
  <c r="G270" i="6"/>
  <c r="G273" i="6"/>
  <c r="G276" i="6"/>
  <c r="G302" i="6"/>
  <c r="G305" i="6"/>
  <c r="G308" i="6"/>
  <c r="G334" i="6"/>
  <c r="G337" i="6"/>
  <c r="G340" i="6"/>
  <c r="G366" i="6"/>
  <c r="G369" i="6"/>
  <c r="G372" i="6"/>
  <c r="G398" i="6"/>
  <c r="G401" i="6"/>
  <c r="G404" i="6"/>
  <c r="G430" i="6"/>
  <c r="G433" i="6"/>
  <c r="G436" i="6"/>
  <c r="G462" i="6"/>
  <c r="G465" i="6"/>
  <c r="G468" i="6"/>
  <c r="G494" i="6"/>
  <c r="G497" i="6"/>
  <c r="G16" i="6"/>
  <c r="G24" i="6"/>
  <c r="G32" i="6"/>
  <c r="G40" i="6"/>
  <c r="G48" i="6"/>
  <c r="G56" i="6"/>
  <c r="G64" i="6"/>
  <c r="G72" i="6"/>
  <c r="G80" i="6"/>
  <c r="G88" i="6"/>
  <c r="G96" i="6"/>
  <c r="G104" i="6"/>
  <c r="G112" i="6"/>
  <c r="G120" i="6"/>
  <c r="G128" i="6"/>
  <c r="G136" i="6"/>
  <c r="G144" i="6"/>
  <c r="G152" i="6"/>
  <c r="G160" i="6"/>
  <c r="G168" i="6"/>
  <c r="G176" i="6"/>
  <c r="G184" i="6"/>
  <c r="G192" i="6"/>
  <c r="G200" i="6"/>
  <c r="G208" i="6"/>
  <c r="G216" i="6"/>
  <c r="G224" i="6"/>
  <c r="G232" i="6"/>
  <c r="G240" i="6"/>
  <c r="G248" i="6"/>
  <c r="G256" i="6"/>
  <c r="G259" i="6"/>
  <c r="G279" i="6"/>
  <c r="G285" i="6"/>
  <c r="G291" i="6"/>
  <c r="G311" i="6"/>
  <c r="G317" i="6"/>
  <c r="G323" i="6"/>
  <c r="G343" i="6"/>
  <c r="G349" i="6"/>
  <c r="G355" i="6"/>
  <c r="G375" i="6"/>
  <c r="G381" i="6"/>
  <c r="G387" i="6"/>
  <c r="G407" i="6"/>
  <c r="G413" i="6"/>
  <c r="G419" i="6"/>
  <c r="G439" i="6"/>
  <c r="G445" i="6"/>
  <c r="G451" i="6"/>
  <c r="G471" i="6"/>
  <c r="G477" i="6"/>
  <c r="G483" i="6"/>
  <c r="G163" i="6"/>
  <c r="G171" i="6"/>
  <c r="G179" i="6"/>
  <c r="G187" i="6"/>
  <c r="G195" i="6"/>
  <c r="G203" i="6"/>
  <c r="G211" i="6"/>
  <c r="G219" i="6"/>
  <c r="G227" i="6"/>
  <c r="G235" i="6"/>
  <c r="G243" i="6"/>
  <c r="G251" i="6"/>
  <c r="G262" i="6"/>
  <c r="G265" i="6"/>
  <c r="G268" i="6"/>
  <c r="G294" i="6"/>
  <c r="G297" i="6"/>
  <c r="G300" i="6"/>
  <c r="G326" i="6"/>
  <c r="G329" i="6"/>
  <c r="G332" i="6"/>
  <c r="G358" i="6"/>
  <c r="G361" i="6"/>
  <c r="G364" i="6"/>
  <c r="G390" i="6"/>
  <c r="G393" i="6"/>
  <c r="G396" i="6"/>
  <c r="G422" i="6"/>
  <c r="G425" i="6"/>
  <c r="G428" i="6"/>
  <c r="G454" i="6"/>
  <c r="G457" i="6"/>
  <c r="G460" i="6"/>
  <c r="G486" i="6"/>
  <c r="G489" i="6"/>
  <c r="G492" i="6"/>
  <c r="B106" i="2"/>
  <c r="F53" i="2"/>
  <c r="I11" i="7"/>
  <c r="I19" i="7"/>
  <c r="F3" i="6"/>
  <c r="H32" i="7"/>
  <c r="G13" i="7"/>
  <c r="H8" i="7"/>
  <c r="J11" i="7"/>
  <c r="H14" i="7"/>
  <c r="I14" i="7" s="1"/>
  <c r="G21" i="7"/>
  <c r="G23" i="7"/>
  <c r="I27" i="7"/>
  <c r="J29" i="7"/>
  <c r="J32" i="7"/>
  <c r="G15" i="7"/>
  <c r="J8" i="7"/>
  <c r="J14" i="7"/>
  <c r="I18" i="7"/>
  <c r="H21" i="7"/>
  <c r="I30" i="7"/>
  <c r="J24" i="7"/>
  <c r="J30" i="7"/>
  <c r="G34" i="7"/>
  <c r="H13" i="7"/>
  <c r="H34" i="7"/>
  <c r="H10" i="7"/>
  <c r="H16" i="7"/>
  <c r="H22" i="7"/>
  <c r="I22" i="7" s="1"/>
  <c r="G29" i="7"/>
  <c r="I29" i="7" s="1"/>
  <c r="G31" i="7"/>
  <c r="G10" i="7"/>
  <c r="J16" i="7"/>
  <c r="J22" i="7"/>
  <c r="G16" i="2"/>
  <c r="J5" i="7"/>
  <c r="H5" i="7"/>
  <c r="G5" i="7"/>
  <c r="J7" i="7"/>
  <c r="H7" i="7"/>
  <c r="G7" i="7"/>
  <c r="H20" i="7"/>
  <c r="G20" i="7"/>
  <c r="J20" i="7"/>
  <c r="I26" i="7"/>
  <c r="H12" i="7"/>
  <c r="G12" i="7"/>
  <c r="J12" i="7"/>
  <c r="G6" i="7"/>
  <c r="J6" i="7"/>
  <c r="H6" i="7"/>
  <c r="H28" i="7"/>
  <c r="G28" i="7"/>
  <c r="J28" i="7"/>
  <c r="G264" i="6"/>
  <c r="G272" i="6"/>
  <c r="G280" i="6"/>
  <c r="G288" i="6"/>
  <c r="G296" i="6"/>
  <c r="G304" i="6"/>
  <c r="G312" i="6"/>
  <c r="G320" i="6"/>
  <c r="G328" i="6"/>
  <c r="G336" i="6"/>
  <c r="G344" i="6"/>
  <c r="G352" i="6"/>
  <c r="G360" i="6"/>
  <c r="G368" i="6"/>
  <c r="G376" i="6"/>
  <c r="G384" i="6"/>
  <c r="G392" i="6"/>
  <c r="G400" i="6"/>
  <c r="G408" i="6"/>
  <c r="G416" i="6"/>
  <c r="G424" i="6"/>
  <c r="G432" i="6"/>
  <c r="G440" i="6"/>
  <c r="G448" i="6"/>
  <c r="G456" i="6"/>
  <c r="G464" i="6"/>
  <c r="G472" i="6"/>
  <c r="G480" i="6"/>
  <c r="G488" i="6"/>
  <c r="G496" i="6"/>
  <c r="G8" i="7"/>
  <c r="J9" i="7"/>
  <c r="G16" i="7"/>
  <c r="J17" i="7"/>
  <c r="G24" i="7"/>
  <c r="I24" i="7" s="1"/>
  <c r="J25" i="7"/>
  <c r="G32" i="7"/>
  <c r="J33" i="7"/>
  <c r="H15" i="7"/>
  <c r="H23" i="7"/>
  <c r="H31" i="7"/>
  <c r="G9" i="7"/>
  <c r="I9" i="7" s="1"/>
  <c r="J10" i="7"/>
  <c r="G17" i="7"/>
  <c r="I17" i="7" s="1"/>
  <c r="J18" i="7"/>
  <c r="G25" i="7"/>
  <c r="I25" i="7" s="1"/>
  <c r="J26" i="7"/>
  <c r="G33" i="7"/>
  <c r="I33" i="7" s="1"/>
  <c r="J34" i="7"/>
  <c r="G258" i="6"/>
  <c r="G266" i="6"/>
  <c r="G274" i="6"/>
  <c r="G282" i="6"/>
  <c r="G290" i="6"/>
  <c r="G298" i="6"/>
  <c r="G306" i="6"/>
  <c r="G314" i="6"/>
  <c r="G322" i="6"/>
  <c r="G330" i="6"/>
  <c r="G338" i="6"/>
  <c r="G346" i="6"/>
  <c r="G354" i="6"/>
  <c r="G362" i="6"/>
  <c r="G370" i="6"/>
  <c r="G378" i="6"/>
  <c r="G386" i="6"/>
  <c r="G394" i="6"/>
  <c r="G402" i="6"/>
  <c r="G410" i="6"/>
  <c r="G426" i="6"/>
  <c r="G434" i="6"/>
  <c r="G442" i="6"/>
  <c r="G450" i="6"/>
  <c r="G458" i="6"/>
  <c r="G466" i="6"/>
  <c r="G474" i="6"/>
  <c r="G482" i="6"/>
  <c r="G490" i="6"/>
  <c r="F48" i="2" l="1"/>
  <c r="F89" i="2" s="1"/>
  <c r="E34" i="2"/>
  <c r="G34" i="2" s="1"/>
  <c r="G37" i="2"/>
  <c r="I8" i="7"/>
  <c r="I32" i="7"/>
  <c r="I16" i="7"/>
  <c r="I28" i="7"/>
  <c r="I5" i="7"/>
  <c r="I7" i="7"/>
  <c r="I34" i="7"/>
  <c r="I21" i="7"/>
  <c r="I12" i="7"/>
  <c r="I23" i="7"/>
  <c r="I31" i="7"/>
  <c r="I20" i="7"/>
  <c r="I10" i="7"/>
  <c r="I13" i="7"/>
  <c r="I6" i="7"/>
  <c r="I15" i="7"/>
  <c r="E33" i="2" l="1"/>
  <c r="E32" i="2" s="1"/>
  <c r="G32" i="2" s="1"/>
  <c r="G33" i="2" l="1"/>
  <c r="E48" i="2"/>
  <c r="G48" i="2" s="1"/>
  <c r="J34" i="2"/>
  <c r="J18" i="2"/>
  <c r="J5" i="2"/>
  <c r="J82" i="2"/>
  <c r="J68" i="2"/>
  <c r="J63" i="2"/>
  <c r="J64" i="2"/>
  <c r="J75" i="2"/>
  <c r="J61" i="2"/>
  <c r="J38" i="2"/>
  <c r="J65" i="2"/>
  <c r="J97" i="2"/>
  <c r="J62" i="2"/>
  <c r="J25" i="2"/>
  <c r="J66" i="2"/>
  <c r="G9" i="6"/>
  <c r="G10" i="6"/>
  <c r="J73" i="2"/>
  <c r="J70" i="2"/>
  <c r="J21" i="2"/>
  <c r="J9" i="2"/>
  <c r="J51" i="2"/>
  <c r="J50" i="2" s="1"/>
  <c r="J72" i="2"/>
  <c r="J10" i="2"/>
  <c r="J13" i="2"/>
  <c r="J22" i="2"/>
  <c r="J39" i="2"/>
  <c r="J35" i="2"/>
  <c r="J77" i="2"/>
  <c r="J79" i="2"/>
  <c r="J27" i="2"/>
  <c r="J87" i="2"/>
  <c r="J29" i="2"/>
  <c r="J8" i="2"/>
  <c r="J100" i="2"/>
  <c r="J43" i="2"/>
  <c r="J42" i="2"/>
  <c r="J80" i="2"/>
  <c r="J14" i="2"/>
  <c r="J6" i="2"/>
  <c r="J84" i="2"/>
  <c r="J40" i="2"/>
  <c r="J45" i="2"/>
  <c r="J78" i="2"/>
  <c r="J28" i="2"/>
  <c r="J41" i="2"/>
  <c r="J12" i="2"/>
  <c r="J44" i="2"/>
  <c r="J19" i="2"/>
  <c r="J83" i="2"/>
  <c r="J11" i="2"/>
  <c r="J85" i="2"/>
  <c r="J76" i="2"/>
  <c r="J20" i="2"/>
  <c r="J86" i="2"/>
  <c r="J98" i="2"/>
  <c r="J26" i="2"/>
  <c r="J71" i="2"/>
  <c r="J69" i="2"/>
  <c r="J46" i="2"/>
  <c r="J7" i="2"/>
  <c r="J99" i="2"/>
  <c r="G8" i="6"/>
  <c r="J74" i="2" l="1"/>
  <c r="J60" i="2"/>
  <c r="J55" i="2"/>
  <c r="J67" i="2"/>
  <c r="J37" i="2"/>
  <c r="J58" i="2"/>
  <c r="J3" i="2"/>
  <c r="J17" i="2"/>
  <c r="J33" i="2"/>
  <c r="J54" i="2"/>
  <c r="J81" i="2"/>
  <c r="J59" i="2"/>
  <c r="J57" i="2"/>
  <c r="J56" i="2"/>
  <c r="J24" i="2"/>
  <c r="J96" i="2"/>
  <c r="F96" i="2" s="1"/>
  <c r="F101" i="2" s="1"/>
  <c r="J16" i="2" l="1"/>
  <c r="K16" i="2" s="1"/>
  <c r="J53" i="2"/>
  <c r="J32" i="2"/>
  <c r="J48" i="2" l="1"/>
  <c r="J89" i="2" s="1"/>
  <c r="K32" i="2"/>
  <c r="J93" i="2" l="1"/>
  <c r="J91" i="2"/>
  <c r="J101" i="2"/>
  <c r="J10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6" authorId="0" shapeId="0" xr:uid="{00000000-0006-0000-0000-000001000000}">
      <text>
        <r>
          <rPr>
            <sz val="10"/>
            <color rgb="FF000000"/>
            <rFont val="Arial"/>
            <family val="2"/>
          </rPr>
          <t xml:space="preserve">Udleveres af Korpskontoret
</t>
        </r>
      </text>
    </comment>
    <comment ref="E12" authorId="0" shapeId="0" xr:uid="{00000000-0006-0000-0000-000002000000}">
      <text>
        <r>
          <rPr>
            <sz val="10"/>
            <color rgb="FF000000"/>
            <rFont val="Arial"/>
            <family val="2"/>
          </rPr>
          <t xml:space="preserve">Her noteres minimum antal deltager for gennemførsel af kurset
</t>
        </r>
      </text>
    </comment>
    <comment ref="E14" authorId="0" shapeId="0" xr:uid="{00000000-0006-0000-0000-000003000000}">
      <text>
        <r>
          <rPr>
            <sz val="10"/>
            <color rgb="FF000000"/>
            <rFont val="Arial"/>
            <family val="2"/>
          </rPr>
          <t>Her skal I angive antallet af de forventede teammedlemmer. Også selvom ikke alle navne er på plads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G16" authorId="0" shapeId="0" xr:uid="{00000000-0006-0000-0100-000001000000}">
      <text>
        <r>
          <rPr>
            <sz val="10"/>
            <color rgb="FF000000"/>
            <rFont val="Arial"/>
            <family val="2"/>
          </rPr>
          <t>Ændres kun såfremt der står noget i ramme-tal</t>
        </r>
      </text>
    </comment>
    <comment ref="B30" authorId="0" shapeId="0" xr:uid="{00000000-0006-0000-0100-000002000000}">
      <text>
        <r>
          <rPr>
            <sz val="10"/>
            <color rgb="FF000000"/>
            <rFont val="Arial"/>
            <family val="2"/>
          </rPr>
          <t xml:space="preserve">Her ses hele jeres budget for planlægnings- og evalueringsfasen inklusiv transport til dette. </t>
        </r>
      </text>
    </comment>
    <comment ref="G30" authorId="0" shapeId="0" xr:uid="{00000000-0006-0000-0100-000003000000}">
      <text>
        <r>
          <rPr>
            <sz val="10"/>
            <color rgb="FF000000"/>
            <rFont val="Arial"/>
            <family val="2"/>
          </rPr>
          <t>Må ikke gå i minus.</t>
        </r>
      </text>
    </comment>
    <comment ref="E34" authorId="0" shapeId="0" xr:uid="{00000000-0006-0000-0100-000005000000}">
      <text>
        <r>
          <rPr>
            <sz val="10"/>
            <color rgb="FF000000"/>
            <rFont val="Arial"/>
            <family val="2"/>
          </rPr>
          <t>Viser den fejl, kontroller at I har indtastet kursustype
Her indsættes maksbeløbet til forplejning jf. takstbladet i økonomivejledningen</t>
        </r>
      </text>
    </comment>
    <comment ref="B37" authorId="0" shapeId="0" xr:uid="{00000000-0006-0000-0100-000008000000}">
      <text>
        <r>
          <rPr>
            <sz val="10"/>
            <color rgb="FF000000"/>
            <rFont val="Arial"/>
            <family val="2"/>
          </rPr>
          <t>Her skal I selv udspecificere de forskellige aktiviteter, såfremt I ønkser det. Det kan være f.eks. være:
-Kursusmapper/bøger til team og kursister
-Kontorartikler
-Materialer til forløb
-Materialer til lejropbygning
-Materialer til aktiviteter
-Kursusbillede
I zExpense vil det kun være kontoen, f.eks. 4.1, der er synlig. I skal selv vide hvad den dækker over når der afregnes omkostninger.</t>
        </r>
      </text>
    </comment>
    <comment ref="B51" authorId="0" shapeId="0" xr:uid="{00000000-0006-0000-0100-00000A000000}">
      <text>
        <r>
          <rPr>
            <sz val="10"/>
            <color rgb="FF000000"/>
            <rFont val="Arial"/>
            <family val="2"/>
          </rPr>
          <t>Må kun bruges efter aftale med Korpskontoret</t>
        </r>
      </text>
    </comment>
    <comment ref="B93" authorId="0" shapeId="0" xr:uid="{00000000-0006-0000-0100-000010000000}">
      <text>
        <r>
          <rPr>
            <sz val="10"/>
            <color rgb="FF000000"/>
            <rFont val="Arial"/>
            <family val="2"/>
          </rPr>
          <t>Viser forskellen mellem acontobeløb udbetalt og penge registreret udbetalt</t>
        </r>
      </text>
    </comment>
    <comment ref="J93" authorId="0" shapeId="0" xr:uid="{00000000-0006-0000-0100-000011000000}">
      <text>
        <r>
          <rPr>
            <sz val="10"/>
            <color rgb="FF000000"/>
            <rFont val="Arial"/>
            <family val="2"/>
          </rPr>
          <t>Er tallet i plus skal I overføre dette beløb til Korpskontoret.
Er tallet i minus skal i skrive til udvalget.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E3" authorId="0" shapeId="0" xr:uid="{00000000-0006-0000-0500-000001000000}">
      <text>
        <r>
          <rPr>
            <sz val="10"/>
            <color rgb="FF000000"/>
            <rFont val="Arial"/>
            <family val="2"/>
          </rPr>
          <t>Denne teamkonto opdateres kun med bogførte bilag. Dvs den bruges sammen med arket 'Teamliste'</t>
        </r>
      </text>
    </comment>
    <comment ref="F3" authorId="0" shapeId="0" xr:uid="{00000000-0006-0000-0500-000002000000}">
      <text>
        <r>
          <rPr>
            <sz val="10"/>
            <color rgb="FF000000"/>
            <rFont val="Arial"/>
            <family val="2"/>
          </rPr>
          <t>Det reelle beløb der bør svare overens med jeres bankkonto - dvs faktiske udbetalte beløb holdt oppe mod de faktiske udbetalte beløb fra korpskontoret</t>
        </r>
      </text>
    </comment>
    <comment ref="H3" authorId="0" shapeId="0" xr:uid="{00000000-0006-0000-0500-000003000000}">
      <text>
        <r>
          <rPr>
            <sz val="10"/>
            <color rgb="FF000000"/>
            <rFont val="Arial"/>
            <family val="2"/>
          </rPr>
          <t>Det samlede beløb der er udbetalt til teamere</t>
        </r>
      </text>
    </comment>
    <comment ref="I3" authorId="0" shapeId="0" xr:uid="{00000000-0006-0000-0500-000004000000}">
      <text>
        <r>
          <rPr>
            <sz val="10"/>
            <color rgb="FF000000"/>
            <rFont val="Arial"/>
            <family val="2"/>
          </rPr>
          <t>Det beløb der er udbetalt fra korpskontoret</t>
        </r>
      </text>
    </comment>
    <comment ref="B4" authorId="0" shapeId="0" xr:uid="{00000000-0006-0000-0500-000005000000}">
      <text>
        <r>
          <rPr>
            <sz val="10"/>
            <color rgb="FF000000"/>
            <rFont val="Arial"/>
            <family val="2"/>
          </rPr>
          <t>Tæller kun bilag med bilagsnumre</t>
        </r>
      </text>
    </comment>
    <comment ref="B5" authorId="0" shapeId="0" xr:uid="{00000000-0006-0000-0500-000006000000}">
      <text>
        <r>
          <rPr>
            <sz val="10"/>
            <color rgb="FF000000"/>
            <rFont val="Arial"/>
            <family val="2"/>
          </rPr>
          <t>Tæller bilag hvor 'Ja' er angivet ude til højre. Bliver rød såfremt der mangler nogle</t>
        </r>
      </text>
    </comment>
    <comment ref="B6" authorId="0" shapeId="0" xr:uid="{00000000-0006-0000-0500-000007000000}">
      <text>
        <r>
          <rPr>
            <sz val="10"/>
            <color rgb="FF000000"/>
            <rFont val="Arial"/>
            <family val="2"/>
          </rPr>
          <t>Udfyld selv</t>
        </r>
      </text>
    </comment>
    <comment ref="G6" authorId="0" shapeId="0" xr:uid="{00000000-0006-0000-0500-000008000000}">
      <text>
        <r>
          <rPr>
            <sz val="10"/>
            <color rgb="FF000000"/>
            <rFont val="Arial"/>
            <family val="2"/>
          </rPr>
          <t>Får I fejl her, er det fordi tallet skal være i minus</t>
        </r>
      </text>
    </comment>
    <comment ref="H6" authorId="0" shapeId="0" xr:uid="{00000000-0006-0000-0500-000009000000}">
      <text>
        <r>
          <rPr>
            <sz val="10"/>
            <color rgb="FF000000"/>
            <rFont val="Arial"/>
            <family val="2"/>
          </rPr>
          <t>Drejer det sig om acontobeløb, skal man vælge 'Acontobeløb' og efterladet 'Bogført' tomt.</t>
        </r>
      </text>
    </comment>
    <comment ref="J6" authorId="0" shapeId="0" xr:uid="{00000000-0006-0000-0500-00000A000000}">
      <text>
        <r>
          <rPr>
            <sz val="10"/>
            <color rgb="FF000000"/>
            <rFont val="Arial"/>
            <family val="2"/>
          </rPr>
          <t>Får I en fejl her, skal I slette 'Ja' i 'Bogført'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 Meier</author>
    <author/>
  </authors>
  <commentList>
    <comment ref="C4" authorId="0" shapeId="0" xr:uid="{2F474FA6-252D-48E5-8101-130037A47A60}">
      <text>
        <r>
          <rPr>
            <sz val="9"/>
            <color indexed="81"/>
            <rFont val="Tahoma"/>
            <family val="2"/>
          </rPr>
          <t xml:space="preserve">Hvis du allerede har en adgang til zExpense for DDS, bruges den samme mailadresse her. Ellers får man to forskellige brugere.
</t>
        </r>
      </text>
    </comment>
    <comment ref="I4" authorId="1" shapeId="0" xr:uid="{00000000-0006-0000-0600-000003000000}">
      <text>
        <r>
          <rPr>
            <sz val="10"/>
            <color rgb="FF000000"/>
            <rFont val="Arial"/>
            <family val="2"/>
          </rPr>
          <t>Grøn farve angiver at teammedlemmet har beløbet tilgode fra kursuskasseren.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<sst xmlns="http://schemas.openxmlformats.org/spreadsheetml/2006/main" count="344" uniqueCount="228">
  <si>
    <t>OBS! UDFYLD KUN DE HVIDE FELTER</t>
  </si>
  <si>
    <t>Kursusnavn</t>
  </si>
  <si>
    <t>Kursusnummer</t>
  </si>
  <si>
    <t>Kursussted</t>
  </si>
  <si>
    <t>Kursusperiode</t>
  </si>
  <si>
    <t>Kursustype</t>
  </si>
  <si>
    <t>Deltagerantal</t>
  </si>
  <si>
    <t>Deltagerpris</t>
  </si>
  <si>
    <t>Teamantal (inkl køkken)</t>
  </si>
  <si>
    <t>Antal kursusdage</t>
  </si>
  <si>
    <t>Navn</t>
  </si>
  <si>
    <t>Mail</t>
  </si>
  <si>
    <t>Kursusleder 2</t>
  </si>
  <si>
    <t>#</t>
  </si>
  <si>
    <t>Ramme-tal</t>
  </si>
  <si>
    <t>Budget</t>
  </si>
  <si>
    <t>Restbudget</t>
  </si>
  <si>
    <t>Regnskab</t>
  </si>
  <si>
    <t>Difference</t>
  </si>
  <si>
    <t>INDTÆGTER - I ALT</t>
  </si>
  <si>
    <t>0</t>
  </si>
  <si>
    <t>Indtægter fra Korpskontoret</t>
  </si>
  <si>
    <t>-</t>
  </si>
  <si>
    <t>0.1</t>
  </si>
  <si>
    <t>1. Acontorate fra Korpskontoret</t>
  </si>
  <si>
    <t>0.2</t>
  </si>
  <si>
    <t>2. Acontorate fra Korpskontoret</t>
  </si>
  <si>
    <t>0.3</t>
  </si>
  <si>
    <t>3. Acontorate fra Korpskontoret</t>
  </si>
  <si>
    <t>0.4</t>
  </si>
  <si>
    <t>[Nyt felt]</t>
  </si>
  <si>
    <t>0.5</t>
  </si>
  <si>
    <t>0.6</t>
  </si>
  <si>
    <t>0.7</t>
  </si>
  <si>
    <t>0.8</t>
  </si>
  <si>
    <t>0.9</t>
  </si>
  <si>
    <t>0.10</t>
  </si>
  <si>
    <t>PLANLÆGNING OG EVALUERING - I ALT</t>
  </si>
  <si>
    <t>1</t>
  </si>
  <si>
    <t>Planlægning af kursus - I ALT</t>
  </si>
  <si>
    <t>1.1</t>
  </si>
  <si>
    <t>Forplejning til planlægning</t>
  </si>
  <si>
    <t>1.2</t>
  </si>
  <si>
    <t>Lokaleleje til planlægning</t>
  </si>
  <si>
    <t>1.3</t>
  </si>
  <si>
    <t>Materialer til planlægning</t>
  </si>
  <si>
    <t>1.4</t>
  </si>
  <si>
    <t>Øvrige udgifter - planlægning</t>
  </si>
  <si>
    <t>1.5</t>
  </si>
  <si>
    <t>2</t>
  </si>
  <si>
    <t>Evaluering af kursus</t>
  </si>
  <si>
    <t>2.1</t>
  </si>
  <si>
    <t>Forplejning til evaluering</t>
  </si>
  <si>
    <t>2.2</t>
  </si>
  <si>
    <t>Lokaleleje til evaluering</t>
  </si>
  <si>
    <t>2.3</t>
  </si>
  <si>
    <t>Materialer til evaluering</t>
  </si>
  <si>
    <t>2.4</t>
  </si>
  <si>
    <t>Øvrige udgifter - evaluering</t>
  </si>
  <si>
    <t>2.5</t>
  </si>
  <si>
    <t>PL. OG EV. INKL TRANSPORT - I ALT</t>
  </si>
  <si>
    <t>KURSUSAFHOLDELSE - I ALT</t>
  </si>
  <si>
    <t>3</t>
  </si>
  <si>
    <t>Forplejning - I ALT</t>
  </si>
  <si>
    <t>3.1</t>
  </si>
  <si>
    <t>Forplejning under kursus</t>
  </si>
  <si>
    <t>3.2</t>
  </si>
  <si>
    <t>4</t>
  </si>
  <si>
    <t>Aktiviteter - I ALT</t>
  </si>
  <si>
    <t>4.1</t>
  </si>
  <si>
    <t>4.2</t>
  </si>
  <si>
    <t>4.3</t>
  </si>
  <si>
    <t>4.4</t>
  </si>
  <si>
    <t>4.5</t>
  </si>
  <si>
    <t>4.6</t>
  </si>
  <si>
    <t>4.7</t>
  </si>
  <si>
    <t>4.8</t>
  </si>
  <si>
    <t>4.9</t>
  </si>
  <si>
    <t>Omkostninger ekskl. transport og ekstra</t>
  </si>
  <si>
    <t>5</t>
  </si>
  <si>
    <t>Ekstra omkostninger - I ALT</t>
  </si>
  <si>
    <t xml:space="preserve"> </t>
  </si>
  <si>
    <t>5.1</t>
  </si>
  <si>
    <t>Ekstra bevillinger</t>
  </si>
  <si>
    <t>6</t>
  </si>
  <si>
    <t>Transport - I ALT</t>
  </si>
  <si>
    <t>KM godtgørelse</t>
  </si>
  <si>
    <t>Færge, bro mv</t>
  </si>
  <si>
    <t>Tog, bus mv</t>
  </si>
  <si>
    <t>Flyrejser</t>
  </si>
  <si>
    <t>Parkering</t>
  </si>
  <si>
    <t>Andre transportformer (ex taxa)</t>
  </si>
  <si>
    <t>6.1</t>
  </si>
  <si>
    <t>Transport til planlægning</t>
  </si>
  <si>
    <t>6.1.1</t>
  </si>
  <si>
    <t>6.1.2</t>
  </si>
  <si>
    <t>6.1.3</t>
  </si>
  <si>
    <t>6.1.4</t>
  </si>
  <si>
    <t>6.1.5</t>
  </si>
  <si>
    <t>6.1.6</t>
  </si>
  <si>
    <t>6.2</t>
  </si>
  <si>
    <t>Transport under kursus - kursister</t>
  </si>
  <si>
    <t>6.2.1</t>
  </si>
  <si>
    <t>6.2.2</t>
  </si>
  <si>
    <t>6.2.3</t>
  </si>
  <si>
    <t>6.2.4</t>
  </si>
  <si>
    <t>6.2.5</t>
  </si>
  <si>
    <t>6.2.6</t>
  </si>
  <si>
    <t>6.3</t>
  </si>
  <si>
    <t>Transport under kursus - team</t>
  </si>
  <si>
    <t>6.3.1</t>
  </si>
  <si>
    <t>6.3.2</t>
  </si>
  <si>
    <t>6.3.3</t>
  </si>
  <si>
    <t>6.3.4</t>
  </si>
  <si>
    <t>6.3.5</t>
  </si>
  <si>
    <t>6.3.6</t>
  </si>
  <si>
    <t>6.4</t>
  </si>
  <si>
    <t>Transport til evaluering</t>
  </si>
  <si>
    <t>6.4.1</t>
  </si>
  <si>
    <t>6.4.2</t>
  </si>
  <si>
    <t>6.4.3</t>
  </si>
  <si>
    <t>6.4.4</t>
  </si>
  <si>
    <t>6.4.5</t>
  </si>
  <si>
    <t>6.4.6</t>
  </si>
  <si>
    <t>Omkostninger inkl. transport og ekstra</t>
  </si>
  <si>
    <t>TILBAGE TIL KORPSKONTORET</t>
  </si>
  <si>
    <t>Faciliteter</t>
  </si>
  <si>
    <t>Hytteleje</t>
  </si>
  <si>
    <t>Vand, varme og el</t>
  </si>
  <si>
    <t>Materialer fra depotet (inkl transport)</t>
  </si>
  <si>
    <t>Øvrige faciliteter, fx bil- og bådleje</t>
  </si>
  <si>
    <t>Omkostninger for hele kurset</t>
  </si>
  <si>
    <t>RESULTAT inkl. udgifter afholdt af DDS</t>
  </si>
  <si>
    <t>Bogføring</t>
  </si>
  <si>
    <t>Balance</t>
  </si>
  <si>
    <t>+</t>
  </si>
  <si>
    <t>Teamkonto</t>
  </si>
  <si>
    <t>Antal bilag</t>
  </si>
  <si>
    <t>Her skal alt bogføres. Først indskrives bilagsnummer (acontobeløb skal ikke have et nummer). Dernæst skrives kontonavn (begynd at skrive navnet og resten dukker frem). Herfter en beskrivelse af bilaget, så præcist som muligt. Når acontobeløb indskrives, skal man huske at angive et minustegn foran beløbet.</t>
  </si>
  <si>
    <t>Denne del hænger sammen med teamlisten. I 'Hvem har haft bilaget?' vælges den der har haft udlægget. Ved acontobeløb, vælges dette. Når udgiften er udbetalt, vælger man 'Ja' i 'Bogført?'.</t>
  </si>
  <si>
    <t>Antal bilag bogført</t>
  </si>
  <si>
    <t>Bilag nr.</t>
  </si>
  <si>
    <t>Kontonr.</t>
  </si>
  <si>
    <t>Kontonavn</t>
  </si>
  <si>
    <t>Beskrivelse af bilag</t>
  </si>
  <si>
    <t>Beløb</t>
  </si>
  <si>
    <t>!</t>
  </si>
  <si>
    <t>Hvem har haft bilaget?</t>
  </si>
  <si>
    <t>Bogført?</t>
  </si>
  <si>
    <t>Teamliste</t>
  </si>
  <si>
    <t>Reg.nr.</t>
  </si>
  <si>
    <t>Udlæg</t>
  </si>
  <si>
    <t>Udbetalt</t>
  </si>
  <si>
    <t>Tilgode</t>
  </si>
  <si>
    <t>Antal bogførte bilag</t>
  </si>
  <si>
    <t>Mailadresse til zExpense</t>
  </si>
  <si>
    <t>1.1 Forplejning til planlægning</t>
  </si>
  <si>
    <t>Korte kurser (u. 6 timer)</t>
  </si>
  <si>
    <t>Heldagskurser</t>
  </si>
  <si>
    <t>Weekend kurser</t>
  </si>
  <si>
    <t>Ugekurser</t>
  </si>
  <si>
    <t>Forplejning pr. pers.</t>
  </si>
  <si>
    <t>RESULTAT i forhold til budget ekskl. udgifter afholdt af DDS</t>
  </si>
  <si>
    <t>0 Indtægter fra Korpskontoret</t>
  </si>
  <si>
    <t>0.1 1. Acontorate fra Korpskontoret</t>
  </si>
  <si>
    <t>0.2 2. Acontorate fra Korpskontoret</t>
  </si>
  <si>
    <t>0.3 3. Acontorate fra Korpskontoret</t>
  </si>
  <si>
    <t>0.4 [Nyt felt]</t>
  </si>
  <si>
    <t>0.5 [Nyt felt]</t>
  </si>
  <si>
    <t>0.6 [Nyt felt]</t>
  </si>
  <si>
    <t>0.7 [Nyt felt]</t>
  </si>
  <si>
    <t>0.8 [Nyt felt]</t>
  </si>
  <si>
    <t>1 Planlægning af kursus - I ALT</t>
  </si>
  <si>
    <t>1.2 Lokaleleje til planlægning</t>
  </si>
  <si>
    <t>1.3 Materialer til planlægning</t>
  </si>
  <si>
    <t>1.4 Øvrige udgifter - planlægning</t>
  </si>
  <si>
    <t>2 Evaluering af kursus</t>
  </si>
  <si>
    <t>2.1 Forplejning til evaluering</t>
  </si>
  <si>
    <t>2.2 Lokaleleje til evaluering</t>
  </si>
  <si>
    <t>2.3 Materialer til evaluering</t>
  </si>
  <si>
    <t>3 Forplejning - I ALT</t>
  </si>
  <si>
    <t>3.1 Forplejning under kursus</t>
  </si>
  <si>
    <t xml:space="preserve">3.2 </t>
  </si>
  <si>
    <t xml:space="preserve">3.3 </t>
  </si>
  <si>
    <t>4 Aktiviteter - I ALT</t>
  </si>
  <si>
    <t xml:space="preserve">4.1 </t>
  </si>
  <si>
    <t xml:space="preserve">4.2 </t>
  </si>
  <si>
    <t xml:space="preserve">4.3 </t>
  </si>
  <si>
    <t xml:space="preserve">4.4 </t>
  </si>
  <si>
    <t xml:space="preserve">4.5 </t>
  </si>
  <si>
    <t xml:space="preserve">4.6 </t>
  </si>
  <si>
    <t xml:space="preserve">4.7 </t>
  </si>
  <si>
    <t xml:space="preserve">4.8 </t>
  </si>
  <si>
    <t xml:space="preserve">4.9 </t>
  </si>
  <si>
    <t xml:space="preserve">4.10 </t>
  </si>
  <si>
    <t xml:space="preserve">4.11 </t>
  </si>
  <si>
    <t xml:space="preserve">4.12 </t>
  </si>
  <si>
    <t xml:space="preserve">4.13 </t>
  </si>
  <si>
    <t>6.1 Transport til planlægning</t>
  </si>
  <si>
    <t>6.1.1 KM godtgørelse</t>
  </si>
  <si>
    <t>6.1.2 Færge, bro mv</t>
  </si>
  <si>
    <t>6.1.3 Tog, bus mv</t>
  </si>
  <si>
    <t>6.1.4 Flyrejser</t>
  </si>
  <si>
    <t>6.1.6 Andre transportformer (ex taxa)</t>
  </si>
  <si>
    <t>6.2 Transport under kursus - kursister</t>
  </si>
  <si>
    <t>6.2.1 KM godtgørelse</t>
  </si>
  <si>
    <t>6.2.2 Færge, bro mv</t>
  </si>
  <si>
    <t>6.2.3 Tog, bus mv</t>
  </si>
  <si>
    <t>6.2.4 Flyrejser</t>
  </si>
  <si>
    <t>6.2.6 Andre transportformer (ex taxa)</t>
  </si>
  <si>
    <t>6.3 Transport under kursus - team</t>
  </si>
  <si>
    <t>6.3.1 KM godtgørelse</t>
  </si>
  <si>
    <t>6.3.2 Færge, bro mv</t>
  </si>
  <si>
    <t>6.3.3 Tog, bus mv</t>
  </si>
  <si>
    <t>6.3.4 Flyrejser</t>
  </si>
  <si>
    <t>6.3.6 Andre transportformer (ex taxa)</t>
  </si>
  <si>
    <t>6.4 Transport til evaluering</t>
  </si>
  <si>
    <t>6.4.1 KM godtgørelse</t>
  </si>
  <si>
    <t>6.4.2 Færge, bro mv</t>
  </si>
  <si>
    <t>6.4.3 Tog, bus mv</t>
  </si>
  <si>
    <t>6.4.4 Flyrejser</t>
  </si>
  <si>
    <t>5.1 Ekstra bevillinger</t>
  </si>
  <si>
    <t>Kursusleder 1 - Godkender</t>
  </si>
  <si>
    <t>Kasserer - Godkender</t>
  </si>
  <si>
    <t>7.1</t>
  </si>
  <si>
    <t>7.2</t>
  </si>
  <si>
    <t>7.3</t>
  </si>
  <si>
    <t>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</si>
</sst>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kr-406]\ #,##0.00"/>
  </numFmts>
  <fonts count="32" x14ac:knownFonts="1">
    <font>
      <sz val="10"/>
      <color rgb="FF000000"/>
      <name val="Arial"/>
    </font>
    <font>
      <i/>
      <sz val="12"/>
      <name val="Montserrat"/>
    </font>
    <font>
      <sz val="10"/>
      <name val="Arial"/>
      <family val="2"/>
    </font>
    <font>
      <i/>
      <sz val="10"/>
      <name val="Montserrat"/>
    </font>
    <font>
      <b/>
      <sz val="10"/>
      <name val="Montserrat"/>
    </font>
    <font>
      <sz val="10"/>
      <name val="Montserrat"/>
    </font>
    <font>
      <sz val="10"/>
      <name val="Montserrat"/>
    </font>
    <font>
      <sz val="10"/>
      <color rgb="FF000000"/>
      <name val="Montserrat"/>
    </font>
    <font>
      <b/>
      <u/>
      <sz val="10"/>
      <name val="Montserrat"/>
    </font>
    <font>
      <i/>
      <sz val="12"/>
      <color rgb="FF000000"/>
      <name val="Montserrat"/>
    </font>
    <font>
      <sz val="8"/>
      <name val="Montserrat"/>
    </font>
    <font>
      <sz val="10"/>
      <color rgb="FF000000"/>
      <name val="Montserrat"/>
    </font>
    <font>
      <sz val="10"/>
      <name val="Arial"/>
      <family val="2"/>
    </font>
    <font>
      <b/>
      <sz val="10"/>
      <color rgb="FF000000"/>
      <name val="Montserrat"/>
    </font>
    <font>
      <b/>
      <sz val="10"/>
      <name val="Montserrat"/>
    </font>
    <font>
      <b/>
      <sz val="8"/>
      <name val="Montserrat"/>
    </font>
    <font>
      <b/>
      <sz val="10"/>
      <color rgb="FF000000"/>
      <name val="Montserrat"/>
    </font>
    <font>
      <sz val="8"/>
      <color rgb="FF000000"/>
      <name val="Montserrat"/>
    </font>
    <font>
      <i/>
      <sz val="10"/>
      <name val="Montserrat"/>
    </font>
    <font>
      <i/>
      <sz val="8"/>
      <name val="Montserrat"/>
    </font>
    <font>
      <b/>
      <sz val="14"/>
      <name val="Montserrat"/>
    </font>
    <font>
      <i/>
      <sz val="10"/>
      <color rgb="FF212121"/>
      <name val="Montserrat"/>
    </font>
    <font>
      <sz val="10"/>
      <color rgb="FFFF0000"/>
      <name val="Montserrat"/>
    </font>
    <font>
      <i/>
      <sz val="10"/>
      <color rgb="FF000000"/>
      <name val="Montserrat"/>
    </font>
    <font>
      <i/>
      <sz val="10"/>
      <color rgb="FF000000"/>
      <name val="Montserrat"/>
    </font>
    <font>
      <sz val="10"/>
      <name val="Arial"/>
      <family val="2"/>
    </font>
    <font>
      <u/>
      <sz val="10"/>
      <color rgb="FF1155CC"/>
      <name val="Arial"/>
      <family val="2"/>
    </font>
    <font>
      <b/>
      <sz val="10"/>
      <name val="Arial"/>
      <family val="2"/>
    </font>
    <font>
      <b/>
      <sz val="10"/>
      <name val="Arial"/>
      <family val="2"/>
    </font>
    <font>
      <sz val="9"/>
      <color indexed="81"/>
      <name val="Tahoma"/>
      <family val="2"/>
    </font>
    <font>
      <sz val="10"/>
      <name val="Arial"/>
      <family val="2"/>
    </font>
    <font>
      <sz val="10"/>
      <color rgb="FF000000"/>
      <name val="Arial"/>
      <family val="2"/>
    </font>
  </fonts>
  <fills count="9">
    <fill>
      <patternFill patternType="none"/>
    </fill>
    <fill>
      <patternFill patternType="gray125"/>
    </fill>
    <fill>
      <patternFill patternType="solid">
        <fgColor rgb="FF93C47D"/>
        <bgColor rgb="FF93C47D"/>
      </patternFill>
    </fill>
    <fill>
      <patternFill patternType="solid">
        <fgColor rgb="FF999999"/>
        <bgColor rgb="FF999999"/>
      </patternFill>
    </fill>
    <fill>
      <patternFill patternType="solid">
        <fgColor rgb="FFD9D9D9"/>
        <bgColor rgb="FFD9D9D9"/>
      </patternFill>
    </fill>
    <fill>
      <patternFill patternType="solid">
        <fgColor rgb="FFFFFFFF"/>
        <bgColor rgb="FFFFFFFF"/>
      </patternFill>
    </fill>
    <fill>
      <patternFill patternType="solid">
        <fgColor rgb="FFB7B7B7"/>
        <bgColor rgb="FFB7B7B7"/>
      </patternFill>
    </fill>
    <fill>
      <patternFill patternType="solid">
        <fgColor rgb="FFEA9999"/>
        <bgColor rgb="FFEA9999"/>
      </patternFill>
    </fill>
    <fill>
      <patternFill patternType="solid">
        <fgColor rgb="FFB6D7A8"/>
        <bgColor rgb="FFB6D7A8"/>
      </patternFill>
    </fill>
  </fills>
  <borders count="90">
    <border>
      <left/>
      <right/>
      <top/>
      <bottom/>
      <diagonal/>
    </border>
    <border>
      <left style="thin">
        <color rgb="FFFF0000"/>
      </left>
      <right/>
      <top style="thin">
        <color rgb="FFFF0000"/>
      </top>
      <bottom/>
      <diagonal/>
    </border>
    <border>
      <left/>
      <right/>
      <top style="thin">
        <color rgb="FFFF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D9D9D9"/>
      </bottom>
      <diagonal/>
    </border>
    <border>
      <left style="thin">
        <color rgb="FFFF0000"/>
      </left>
      <right/>
      <top/>
      <bottom/>
      <diagonal/>
    </border>
    <border>
      <left style="thin">
        <color rgb="FF000000"/>
      </left>
      <right style="thin">
        <color rgb="FF000000"/>
      </right>
      <top style="thin">
        <color rgb="FF000000"/>
      </top>
      <bottom style="thin">
        <color rgb="FF000000"/>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4A86E8"/>
      </left>
      <right/>
      <top style="thin">
        <color rgb="FF4A86E8"/>
      </top>
      <bottom style="thin">
        <color rgb="FFD9D9D9"/>
      </bottom>
      <diagonal/>
    </border>
    <border>
      <left/>
      <right/>
      <top style="thin">
        <color rgb="FF4A86E8"/>
      </top>
      <bottom style="thin">
        <color rgb="FFD9D9D9"/>
      </bottom>
      <diagonal/>
    </border>
    <border>
      <left/>
      <right style="thin">
        <color rgb="FFD9D9D9"/>
      </right>
      <top style="thin">
        <color rgb="FF4A86E8"/>
      </top>
      <bottom style="thin">
        <color rgb="FFD9D9D9"/>
      </bottom>
      <diagonal/>
    </border>
    <border>
      <left style="thin">
        <color rgb="FF4A86E8"/>
      </left>
      <right style="thin">
        <color rgb="FFD9D9D9"/>
      </right>
      <top style="thin">
        <color rgb="FFD9D9D9"/>
      </top>
      <bottom style="thin">
        <color rgb="FFD9D9D9"/>
      </bottom>
      <diagonal/>
    </border>
    <border>
      <left style="thin">
        <color rgb="FFD9D9D9"/>
      </left>
      <right/>
      <top style="thin">
        <color rgb="FFD9D9D9"/>
      </top>
      <bottom/>
      <diagonal/>
    </border>
    <border>
      <left/>
      <right style="thin">
        <color rgb="FFD9D9D9"/>
      </right>
      <top style="thin">
        <color rgb="FFD9D9D9"/>
      </top>
      <bottom/>
      <diagonal/>
    </border>
    <border>
      <left style="thin">
        <color rgb="FF000000"/>
      </left>
      <right style="thin">
        <color rgb="FF000000"/>
      </right>
      <top style="thin">
        <color rgb="FF000000"/>
      </top>
      <bottom/>
      <diagonal/>
    </border>
    <border>
      <left/>
      <right/>
      <top style="thin">
        <color rgb="FFD9D9D9"/>
      </top>
      <bottom/>
      <diagonal/>
    </border>
    <border>
      <left style="thin">
        <color rgb="FF4A86E8"/>
      </left>
      <right/>
      <top style="thin">
        <color rgb="FFD9D9D9"/>
      </top>
      <bottom style="thin">
        <color rgb="FFD9D9D9"/>
      </bottom>
      <diagonal/>
    </border>
    <border>
      <left/>
      <right style="thin">
        <color rgb="FF999999"/>
      </right>
      <top style="thin">
        <color rgb="FF000000"/>
      </top>
      <bottom style="thin">
        <color rgb="FF000000"/>
      </bottom>
      <diagonal/>
    </border>
    <border>
      <left style="thin">
        <color rgb="FF999999"/>
      </left>
      <right style="thin">
        <color rgb="FF999999"/>
      </right>
      <top style="thin">
        <color rgb="FF000000"/>
      </top>
      <bottom style="thin">
        <color rgb="FF000000"/>
      </bottom>
      <diagonal/>
    </border>
    <border>
      <left style="thin">
        <color rgb="FF999999"/>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D9D9D9"/>
      </left>
      <right/>
      <top/>
      <bottom style="thin">
        <color rgb="FFD9D9D9"/>
      </bottom>
      <diagonal/>
    </border>
    <border>
      <left/>
      <right style="thin">
        <color rgb="FFD9D9D9"/>
      </right>
      <top/>
      <bottom style="thin">
        <color rgb="FFD9D9D9"/>
      </bottom>
      <diagonal/>
    </border>
    <border>
      <left style="thin">
        <color rgb="FF000000"/>
      </left>
      <right style="thin">
        <color rgb="FF000000"/>
      </right>
      <top/>
      <bottom style="thin">
        <color rgb="FFD9D9D9"/>
      </bottom>
      <diagonal/>
    </border>
    <border>
      <left style="thin">
        <color rgb="FF000000"/>
      </left>
      <right/>
      <top/>
      <bottom style="thin">
        <color rgb="FFD9D9D9"/>
      </bottom>
      <diagonal/>
    </border>
    <border>
      <left style="thin">
        <color rgb="FF000000"/>
      </left>
      <right style="thin">
        <color rgb="FF000000"/>
      </right>
      <top style="thin">
        <color rgb="FFD9D9D9"/>
      </top>
      <bottom style="thin">
        <color rgb="FFD9D9D9"/>
      </bottom>
      <diagonal/>
    </border>
    <border>
      <left style="thin">
        <color rgb="FF000000"/>
      </left>
      <right/>
      <top style="thin">
        <color rgb="FFD9D9D9"/>
      </top>
      <bottom style="thin">
        <color rgb="FFD9D9D9"/>
      </bottom>
      <diagonal/>
    </border>
    <border>
      <left style="thin">
        <color rgb="FFD9D9D9"/>
      </left>
      <right style="thin">
        <color rgb="FFD9D9D9"/>
      </right>
      <top/>
      <bottom/>
      <diagonal/>
    </border>
    <border>
      <left style="thin">
        <color rgb="FFD9D9D9"/>
      </left>
      <right/>
      <top/>
      <bottom/>
      <diagonal/>
    </border>
    <border>
      <left style="thin">
        <color rgb="FF000000"/>
      </left>
      <right style="thin">
        <color rgb="FF000000"/>
      </right>
      <top style="thin">
        <color rgb="FFD9D9D9"/>
      </top>
      <bottom/>
      <diagonal/>
    </border>
    <border>
      <left style="thin">
        <color rgb="FF000000"/>
      </left>
      <right style="thin">
        <color rgb="FF000000"/>
      </right>
      <top/>
      <bottom/>
      <diagonal/>
    </border>
    <border>
      <left/>
      <right style="thin">
        <color rgb="FF000000"/>
      </right>
      <top/>
      <bottom style="thin">
        <color rgb="FFD9D9D9"/>
      </bottom>
      <diagonal/>
    </border>
    <border>
      <left/>
      <right style="thin">
        <color rgb="FF000000"/>
      </right>
      <top style="thin">
        <color rgb="FFD9D9D9"/>
      </top>
      <bottom style="thin">
        <color rgb="FFD9D9D9"/>
      </bottom>
      <diagonal/>
    </border>
    <border>
      <left style="thin">
        <color rgb="FF000000"/>
      </left>
      <right/>
      <top style="thin">
        <color rgb="FFD9D9D9"/>
      </top>
      <bottom/>
      <diagonal/>
    </border>
    <border>
      <left/>
      <right style="thin">
        <color rgb="FF000000"/>
      </right>
      <top style="thin">
        <color rgb="FFD9D9D9"/>
      </top>
      <bottom/>
      <diagonal/>
    </border>
    <border>
      <left style="thin">
        <color rgb="FF4A86E8"/>
      </left>
      <right style="thin">
        <color rgb="FF000000"/>
      </right>
      <top style="thin">
        <color rgb="FFD9D9D9"/>
      </top>
      <bottom style="thin">
        <color rgb="FFD9D9D9"/>
      </bottom>
      <diagonal/>
    </border>
    <border>
      <left style="thin">
        <color rgb="FF000000"/>
      </left>
      <right style="thin">
        <color rgb="FFB7B7B7"/>
      </right>
      <top style="thin">
        <color rgb="FF000000"/>
      </top>
      <bottom style="thin">
        <color rgb="FFB7B7B7"/>
      </bottom>
      <diagonal/>
    </border>
    <border>
      <left style="thin">
        <color rgb="FFB7B7B7"/>
      </left>
      <right style="thin">
        <color rgb="FF000000"/>
      </right>
      <top style="thin">
        <color rgb="FF000000"/>
      </top>
      <bottom style="thin">
        <color rgb="FFB7B7B7"/>
      </bottom>
      <diagonal/>
    </border>
    <border>
      <left style="thin">
        <color rgb="FF000000"/>
      </left>
      <right style="thin">
        <color rgb="FF000000"/>
      </right>
      <top/>
      <bottom style="thin">
        <color rgb="FFB7B7B7"/>
      </bottom>
      <diagonal/>
    </border>
    <border>
      <left style="thin">
        <color rgb="FF000000"/>
      </left>
      <right style="thin">
        <color rgb="FF000000"/>
      </right>
      <top style="thin">
        <color rgb="FF000000"/>
      </top>
      <bottom style="thin">
        <color rgb="FFB7B7B7"/>
      </bottom>
      <diagonal/>
    </border>
    <border>
      <left style="thin">
        <color rgb="FF000000"/>
      </left>
      <right style="thin">
        <color rgb="FFB7B7B7"/>
      </right>
      <top style="thin">
        <color rgb="FFB7B7B7"/>
      </top>
      <bottom style="thin">
        <color rgb="FFB7B7B7"/>
      </bottom>
      <diagonal/>
    </border>
    <border>
      <left style="thin">
        <color rgb="FFB7B7B7"/>
      </left>
      <right style="thin">
        <color rgb="FF000000"/>
      </right>
      <top style="thin">
        <color rgb="FFB7B7B7"/>
      </top>
      <bottom style="thin">
        <color rgb="FFB7B7B7"/>
      </bottom>
      <diagonal/>
    </border>
    <border>
      <left style="thin">
        <color rgb="FF000000"/>
      </left>
      <right style="thin">
        <color rgb="FF000000"/>
      </right>
      <top style="thin">
        <color rgb="FFB7B7B7"/>
      </top>
      <bottom style="thin">
        <color rgb="FFB7B7B7"/>
      </bottom>
      <diagonal/>
    </border>
    <border>
      <left style="thin">
        <color rgb="FF000000"/>
      </left>
      <right style="thin">
        <color rgb="FFB7B7B7"/>
      </right>
      <top style="thin">
        <color rgb="FFB7B7B7"/>
      </top>
      <bottom style="thin">
        <color rgb="FF000000"/>
      </bottom>
      <diagonal/>
    </border>
    <border>
      <left style="thin">
        <color rgb="FFB7B7B7"/>
      </left>
      <right style="thin">
        <color rgb="FF000000"/>
      </right>
      <top style="thin">
        <color rgb="FFB7B7B7"/>
      </top>
      <bottom style="thin">
        <color rgb="FF000000"/>
      </bottom>
      <diagonal/>
    </border>
    <border>
      <left style="thin">
        <color rgb="FF000000"/>
      </left>
      <right style="thin">
        <color rgb="FF000000"/>
      </right>
      <top style="thin">
        <color rgb="FFB7B7B7"/>
      </top>
      <bottom style="thin">
        <color rgb="FF000000"/>
      </bottom>
      <diagonal/>
    </border>
    <border>
      <left style="thin">
        <color rgb="FFD9D9D9"/>
      </left>
      <right style="thin">
        <color rgb="FFD9D9D9"/>
      </right>
      <top/>
      <bottom style="thin">
        <color rgb="FFD9D9D9"/>
      </bottom>
      <diagonal/>
    </border>
    <border>
      <left/>
      <right/>
      <top/>
      <bottom style="thin">
        <color rgb="FFD9D9D9"/>
      </bottom>
      <diagonal/>
    </border>
    <border>
      <left style="thin">
        <color rgb="FFD9D9D9"/>
      </left>
      <right style="thin">
        <color rgb="FFD9D9D9"/>
      </right>
      <top style="thin">
        <color rgb="FFD9D9D9"/>
      </top>
      <bottom/>
      <diagonal/>
    </border>
    <border>
      <left/>
      <right/>
      <top style="thin">
        <color rgb="FF000000"/>
      </top>
      <bottom style="thin">
        <color rgb="FF000000"/>
      </bottom>
      <diagonal/>
    </border>
    <border>
      <left style="thin">
        <color rgb="FF4A86E8"/>
      </left>
      <right style="thin">
        <color rgb="FFD9D9D9"/>
      </right>
      <top/>
      <bottom style="thin">
        <color rgb="FFD9D9D9"/>
      </bottom>
      <diagonal/>
    </border>
    <border>
      <left/>
      <right/>
      <top/>
      <bottom style="thin">
        <color rgb="FF000000"/>
      </bottom>
      <diagonal/>
    </border>
    <border>
      <left/>
      <right style="thin">
        <color rgb="FFD9D9D9"/>
      </right>
      <top/>
      <bottom style="thin">
        <color rgb="FF000000"/>
      </bottom>
      <diagonal/>
    </border>
    <border>
      <left/>
      <right style="thin">
        <color rgb="FFD9D9D9"/>
      </right>
      <top/>
      <bottom/>
      <diagonal/>
    </border>
    <border>
      <left style="thin">
        <color rgb="FFD9D9D9"/>
      </left>
      <right style="thin">
        <color rgb="FF4A86E8"/>
      </right>
      <top/>
      <bottom/>
      <diagonal/>
    </border>
    <border>
      <left style="thin">
        <color rgb="FF000000"/>
      </left>
      <right style="thin">
        <color rgb="FFB7B7B7"/>
      </right>
      <top style="thin">
        <color rgb="FF000000"/>
      </top>
      <bottom style="thin">
        <color rgb="FF000000"/>
      </bottom>
      <diagonal/>
    </border>
    <border>
      <left style="thin">
        <color rgb="FFB7B7B7"/>
      </left>
      <right style="thin">
        <color rgb="FFB7B7B7"/>
      </right>
      <top style="thin">
        <color rgb="FF000000"/>
      </top>
      <bottom style="thin">
        <color rgb="FF000000"/>
      </bottom>
      <diagonal/>
    </border>
    <border>
      <left style="thin">
        <color rgb="FFB7B7B7"/>
      </left>
      <right style="thin">
        <color rgb="FF000000"/>
      </right>
      <top style="thin">
        <color rgb="FF000000"/>
      </top>
      <bottom style="thin">
        <color rgb="FF000000"/>
      </bottom>
      <diagonal/>
    </border>
    <border>
      <left style="thin">
        <color rgb="FF000000"/>
      </left>
      <right style="thin">
        <color rgb="FFD9D9D9"/>
      </right>
      <top/>
      <bottom style="thin">
        <color rgb="FFD9D9D9"/>
      </bottom>
      <diagonal/>
    </border>
    <border>
      <left style="thin">
        <color rgb="FFD9D9D9"/>
      </left>
      <right style="thin">
        <color rgb="FF000000"/>
      </right>
      <top/>
      <bottom style="thin">
        <color rgb="FFD9D9D9"/>
      </bottom>
      <diagonal/>
    </border>
    <border>
      <left style="thin">
        <color rgb="FFD9D9D9"/>
      </left>
      <right style="thin">
        <color rgb="FFD9D9D9"/>
      </right>
      <top style="thin">
        <color rgb="FFFFFFFF"/>
      </top>
      <bottom style="thin">
        <color rgb="FFFFFFFF"/>
      </bottom>
      <diagonal/>
    </border>
    <border>
      <left/>
      <right style="thin">
        <color rgb="FFB7B7B7"/>
      </right>
      <top style="thin">
        <color rgb="FF000000"/>
      </top>
      <bottom style="thin">
        <color rgb="FF000000"/>
      </bottom>
      <diagonal/>
    </border>
    <border>
      <left style="thin">
        <color rgb="FF000000"/>
      </left>
      <right style="thin">
        <color rgb="FFD9D9D9"/>
      </right>
      <top/>
      <bottom style="thin">
        <color rgb="FFFFFFFF"/>
      </bottom>
      <diagonal/>
    </border>
    <border>
      <left style="thin">
        <color rgb="FF000000"/>
      </left>
      <right style="thin">
        <color rgb="FFD9D9D9"/>
      </right>
      <top style="thin">
        <color rgb="FFFFFFFF"/>
      </top>
      <bottom style="thin">
        <color rgb="FFFFFFFF"/>
      </bottom>
      <diagonal/>
    </border>
    <border>
      <left style="thin">
        <color rgb="FF000000"/>
      </left>
      <right style="thin">
        <color rgb="FFD9D9D9"/>
      </right>
      <top style="thin">
        <color rgb="FFD9D9D9"/>
      </top>
      <bottom style="thin">
        <color rgb="FFD9D9D9"/>
      </bottom>
      <diagonal/>
    </border>
    <border>
      <left/>
      <right style="thin">
        <color rgb="FFB7B7B7"/>
      </right>
      <top style="thin">
        <color rgb="FF000000"/>
      </top>
      <bottom style="thin">
        <color rgb="FFB7B7B7"/>
      </bottom>
      <diagonal/>
    </border>
    <border>
      <left style="thin">
        <color rgb="FFB7B7B7"/>
      </left>
      <right style="thin">
        <color rgb="FFB7B7B7"/>
      </right>
      <top style="thin">
        <color rgb="FF000000"/>
      </top>
      <bottom style="thin">
        <color rgb="FFB7B7B7"/>
      </bottom>
      <diagonal/>
    </border>
    <border>
      <left style="thin">
        <color rgb="FFB7B7B7"/>
      </left>
      <right/>
      <top style="thin">
        <color rgb="FF000000"/>
      </top>
      <bottom style="thin">
        <color rgb="FFB7B7B7"/>
      </bottom>
      <diagonal/>
    </border>
    <border>
      <left/>
      <right/>
      <top style="thin">
        <color rgb="FF000000"/>
      </top>
      <bottom style="thin">
        <color rgb="FFB7B7B7"/>
      </bottom>
      <diagonal/>
    </border>
    <border>
      <left style="thin">
        <color rgb="FFB7B7B7"/>
      </left>
      <right style="thin">
        <color rgb="FFB7B7B7"/>
      </right>
      <top style="thin">
        <color rgb="FFB7B7B7"/>
      </top>
      <bottom style="thin">
        <color rgb="FF000000"/>
      </bottom>
      <diagonal/>
    </border>
    <border>
      <left style="thin">
        <color rgb="FFB7B7B7"/>
      </left>
      <right/>
      <top style="thin">
        <color rgb="FFB7B7B7"/>
      </top>
      <bottom style="thin">
        <color rgb="FF000000"/>
      </bottom>
      <diagonal/>
    </border>
    <border>
      <left/>
      <right/>
      <top style="thin">
        <color rgb="FFB7B7B7"/>
      </top>
      <bottom style="thin">
        <color rgb="FF000000"/>
      </bottom>
      <diagonal/>
    </border>
    <border>
      <left/>
      <right style="thin">
        <color rgb="FFB7B7B7"/>
      </right>
      <top style="thin">
        <color rgb="FFB7B7B7"/>
      </top>
      <bottom style="thin">
        <color rgb="FF000000"/>
      </bottom>
      <diagonal/>
    </border>
    <border>
      <left style="thin">
        <color rgb="FF000000"/>
      </left>
      <right style="thin">
        <color rgb="FFD9D9D9"/>
      </right>
      <top style="thin">
        <color rgb="FF000000"/>
      </top>
      <bottom style="thin">
        <color rgb="FF000000"/>
      </bottom>
      <diagonal/>
    </border>
    <border>
      <left style="thin">
        <color rgb="FFD9D9D9"/>
      </left>
      <right style="thin">
        <color rgb="FF000000"/>
      </right>
      <top style="thin">
        <color rgb="FF000000"/>
      </top>
      <bottom style="thin">
        <color rgb="FF000000"/>
      </bottom>
      <diagonal/>
    </border>
    <border>
      <left style="thin">
        <color rgb="FF000000"/>
      </left>
      <right style="thin">
        <color rgb="FFD9D9D9"/>
      </right>
      <top style="thin">
        <color rgb="FFFFFFFF"/>
      </top>
      <bottom style="thin">
        <color rgb="FF000000"/>
      </bottom>
      <diagonal/>
    </border>
    <border>
      <left style="thin">
        <color rgb="FFD9D9D9"/>
      </left>
      <right style="thin">
        <color rgb="FFD9D9D9"/>
      </right>
      <top style="thin">
        <color rgb="FFD9D9D9"/>
      </top>
      <bottom style="thin">
        <color rgb="FF000000"/>
      </bottom>
      <diagonal/>
    </border>
    <border>
      <left style="thin">
        <color rgb="FFD9D9D9"/>
      </left>
      <right style="thin">
        <color rgb="FFD9D9D9"/>
      </right>
      <top/>
      <bottom style="thin">
        <color rgb="FF000000"/>
      </bottom>
      <diagonal/>
    </border>
    <border>
      <left style="thin">
        <color rgb="FFD9D9D9"/>
      </left>
      <right style="thin">
        <color rgb="FF000000"/>
      </right>
      <top/>
      <bottom style="thin">
        <color rgb="FF000000"/>
      </bottom>
      <diagonal/>
    </border>
    <border>
      <left/>
      <right style="thin">
        <color rgb="FFD9D9D9"/>
      </right>
      <top style="thin">
        <color rgb="FF000000"/>
      </top>
      <bottom style="thin">
        <color rgb="FFFFFFFF"/>
      </bottom>
      <diagonal/>
    </border>
    <border>
      <left style="thin">
        <color rgb="FFB7B7B7"/>
      </left>
      <right style="thin">
        <color rgb="FFB7B7B7"/>
      </right>
      <top style="thin">
        <color rgb="FF000000"/>
      </top>
      <bottom/>
      <diagonal/>
    </border>
  </borders>
  <cellStyleXfs count="1">
    <xf numFmtId="0" fontId="0" fillId="0" borderId="0"/>
  </cellStyleXfs>
  <cellXfs count="344">
    <xf numFmtId="0" fontId="0" fillId="0" borderId="0" xfId="0" applyFont="1" applyAlignment="1"/>
    <xf numFmtId="0" fontId="5" fillId="4" borderId="9" xfId="0" applyFont="1" applyFill="1" applyBorder="1" applyAlignment="1">
      <alignment horizontal="center"/>
    </xf>
    <xf numFmtId="0" fontId="5" fillId="4" borderId="9" xfId="0" applyFont="1" applyFill="1" applyBorder="1" applyAlignment="1"/>
    <xf numFmtId="0" fontId="5" fillId="4" borderId="9" xfId="0" applyFont="1" applyFill="1" applyBorder="1" applyAlignment="1">
      <alignment horizontal="center"/>
    </xf>
    <xf numFmtId="0" fontId="5" fillId="4" borderId="10" xfId="0" applyFont="1" applyFill="1" applyBorder="1"/>
    <xf numFmtId="0" fontId="5" fillId="4" borderId="10" xfId="0" applyFont="1" applyFill="1" applyBorder="1" applyAlignment="1">
      <alignment horizontal="center"/>
    </xf>
    <xf numFmtId="0" fontId="6" fillId="4" borderId="11" xfId="0" applyFont="1" applyFill="1" applyBorder="1" applyAlignment="1"/>
    <xf numFmtId="0" fontId="6" fillId="4" borderId="11" xfId="0" applyFont="1" applyFill="1" applyBorder="1" applyAlignment="1">
      <alignment horizontal="right"/>
    </xf>
    <xf numFmtId="0" fontId="6" fillId="5" borderId="11" xfId="0" applyFont="1" applyFill="1" applyBorder="1" applyAlignment="1">
      <alignment horizontal="center"/>
    </xf>
    <xf numFmtId="0" fontId="5" fillId="4" borderId="9" xfId="0" applyFont="1" applyFill="1" applyBorder="1"/>
    <xf numFmtId="0" fontId="5" fillId="4" borderId="9" xfId="0" applyFont="1" applyFill="1" applyBorder="1" applyAlignment="1">
      <alignment horizontal="right"/>
    </xf>
    <xf numFmtId="0" fontId="7" fillId="4" borderId="9" xfId="0" applyFont="1" applyFill="1" applyBorder="1"/>
    <xf numFmtId="0" fontId="5" fillId="6" borderId="9" xfId="0" applyFont="1" applyFill="1" applyBorder="1" applyAlignment="1">
      <alignment horizontal="center"/>
    </xf>
    <xf numFmtId="0" fontId="5" fillId="4" borderId="10" xfId="0" applyFont="1" applyFill="1" applyBorder="1" applyAlignment="1"/>
    <xf numFmtId="0" fontId="4" fillId="4" borderId="9" xfId="0" applyFont="1" applyFill="1" applyBorder="1" applyAlignment="1"/>
    <xf numFmtId="49" fontId="4" fillId="4" borderId="20" xfId="0" applyNumberFormat="1" applyFont="1" applyFill="1" applyBorder="1" applyAlignment="1">
      <alignment horizontal="right"/>
    </xf>
    <xf numFmtId="0" fontId="4" fillId="4" borderId="21" xfId="0" applyFont="1" applyFill="1" applyBorder="1" applyAlignment="1"/>
    <xf numFmtId="0" fontId="4" fillId="4" borderId="12" xfId="0" applyFont="1" applyFill="1" applyBorder="1" applyAlignment="1">
      <alignment horizontal="center"/>
    </xf>
    <xf numFmtId="0" fontId="4" fillId="4" borderId="23" xfId="0" applyFont="1" applyFill="1" applyBorder="1" applyAlignment="1">
      <alignment horizontal="center"/>
    </xf>
    <xf numFmtId="0" fontId="4" fillId="4" borderId="13" xfId="0" applyFont="1" applyFill="1" applyBorder="1" applyAlignment="1">
      <alignment horizontal="center"/>
    </xf>
    <xf numFmtId="0" fontId="4" fillId="4" borderId="24" xfId="0" applyFont="1" applyFill="1" applyBorder="1" applyAlignment="1"/>
    <xf numFmtId="0" fontId="4" fillId="4" borderId="23" xfId="0" applyFont="1" applyFill="1" applyBorder="1" applyAlignment="1"/>
    <xf numFmtId="49" fontId="4" fillId="4" borderId="25" xfId="0" applyNumberFormat="1" applyFont="1" applyFill="1" applyBorder="1" applyAlignment="1">
      <alignment horizontal="right"/>
    </xf>
    <xf numFmtId="164" fontId="4" fillId="3" borderId="27" xfId="0" applyNumberFormat="1" applyFont="1" applyFill="1" applyBorder="1" applyAlignment="1"/>
    <xf numFmtId="164" fontId="4" fillId="3" borderId="27" xfId="0" applyNumberFormat="1" applyFont="1" applyFill="1" applyBorder="1" applyAlignment="1">
      <alignment horizontal="right"/>
    </xf>
    <xf numFmtId="164" fontId="10" fillId="3" borderId="27" xfId="0" applyNumberFormat="1" applyFont="1" applyFill="1" applyBorder="1" applyAlignment="1">
      <alignment horizontal="right"/>
    </xf>
    <xf numFmtId="164" fontId="4" fillId="3" borderId="28" xfId="0" applyNumberFormat="1" applyFont="1" applyFill="1" applyBorder="1" applyAlignment="1"/>
    <xf numFmtId="49" fontId="4" fillId="4" borderId="8" xfId="0" applyNumberFormat="1" applyFont="1" applyFill="1" applyBorder="1" applyAlignment="1">
      <alignment horizontal="right"/>
    </xf>
    <xf numFmtId="164" fontId="4" fillId="4" borderId="5" xfId="0" applyNumberFormat="1" applyFont="1" applyFill="1" applyBorder="1" applyAlignment="1">
      <alignment horizontal="center"/>
    </xf>
    <xf numFmtId="164" fontId="4" fillId="6" borderId="15" xfId="0" applyNumberFormat="1" applyFont="1" applyFill="1" applyBorder="1" applyAlignment="1">
      <alignment horizontal="center"/>
    </xf>
    <xf numFmtId="164" fontId="4" fillId="6" borderId="29" xfId="0" applyNumberFormat="1" applyFont="1" applyFill="1" applyBorder="1" applyAlignment="1">
      <alignment horizontal="center"/>
    </xf>
    <xf numFmtId="164" fontId="10" fillId="6" borderId="16" xfId="0" applyNumberFormat="1" applyFont="1" applyFill="1" applyBorder="1" applyAlignment="1">
      <alignment horizontal="center"/>
    </xf>
    <xf numFmtId="164" fontId="4" fillId="4" borderId="0" xfId="0" applyNumberFormat="1" applyFont="1" applyFill="1" applyAlignment="1"/>
    <xf numFmtId="164" fontId="4" fillId="6" borderId="29" xfId="0" applyNumberFormat="1" applyFont="1" applyFill="1" applyBorder="1" applyAlignment="1"/>
    <xf numFmtId="49" fontId="5" fillId="4" borderId="20" xfId="0" applyNumberFormat="1" applyFont="1" applyFill="1" applyBorder="1" applyAlignment="1">
      <alignment horizontal="right"/>
    </xf>
    <xf numFmtId="164" fontId="5" fillId="4" borderId="10" xfId="0" applyNumberFormat="1" applyFont="1" applyFill="1" applyBorder="1" applyAlignment="1">
      <alignment horizontal="center"/>
    </xf>
    <xf numFmtId="164" fontId="5" fillId="4" borderId="32" xfId="0" applyNumberFormat="1" applyFont="1" applyFill="1" applyBorder="1" applyAlignment="1">
      <alignment horizontal="center"/>
    </xf>
    <xf numFmtId="164" fontId="10" fillId="4" borderId="33" xfId="0" applyNumberFormat="1" applyFont="1" applyFill="1" applyBorder="1" applyAlignment="1">
      <alignment horizontal="center"/>
    </xf>
    <xf numFmtId="164" fontId="5" fillId="4" borderId="34" xfId="0" applyNumberFormat="1" applyFont="1" applyFill="1" applyBorder="1" applyAlignment="1"/>
    <xf numFmtId="164" fontId="5" fillId="4" borderId="32" xfId="0" applyNumberFormat="1" applyFont="1" applyFill="1" applyBorder="1" applyAlignment="1"/>
    <xf numFmtId="164" fontId="5" fillId="4" borderId="34" xfId="0" applyNumberFormat="1" applyFont="1" applyFill="1" applyBorder="1" applyAlignment="1">
      <alignment horizontal="center"/>
    </xf>
    <xf numFmtId="164" fontId="10" fillId="4" borderId="35" xfId="0" applyNumberFormat="1" applyFont="1" applyFill="1" applyBorder="1" applyAlignment="1">
      <alignment horizontal="center"/>
    </xf>
    <xf numFmtId="164" fontId="5" fillId="4" borderId="30" xfId="0" applyNumberFormat="1" applyFont="1" applyFill="1" applyBorder="1" applyAlignment="1">
      <alignment horizontal="center"/>
    </xf>
    <xf numFmtId="0" fontId="7" fillId="4" borderId="36" xfId="0" applyFont="1" applyFill="1" applyBorder="1" applyAlignment="1"/>
    <xf numFmtId="164" fontId="5" fillId="4" borderId="37" xfId="0" applyNumberFormat="1" applyFont="1" applyFill="1" applyBorder="1" applyAlignment="1">
      <alignment horizontal="center"/>
    </xf>
    <xf numFmtId="164" fontId="5" fillId="4" borderId="38" xfId="0" applyNumberFormat="1" applyFont="1" applyFill="1" applyBorder="1" applyAlignment="1">
      <alignment horizontal="center"/>
    </xf>
    <xf numFmtId="164" fontId="5" fillId="4" borderId="38" xfId="0" applyNumberFormat="1" applyFont="1" applyFill="1" applyBorder="1" applyAlignment="1">
      <alignment horizontal="right"/>
    </xf>
    <xf numFmtId="164" fontId="10" fillId="4" borderId="38" xfId="0" applyNumberFormat="1" applyFont="1" applyFill="1" applyBorder="1" applyAlignment="1">
      <alignment horizontal="right"/>
    </xf>
    <xf numFmtId="164" fontId="5" fillId="4" borderId="39" xfId="0" applyNumberFormat="1" applyFont="1" applyFill="1" applyBorder="1" applyAlignment="1"/>
    <xf numFmtId="164" fontId="5" fillId="3" borderId="27" xfId="0" applyNumberFormat="1" applyFont="1" applyFill="1" applyBorder="1" applyAlignment="1">
      <alignment horizontal="right"/>
    </xf>
    <xf numFmtId="164" fontId="10" fillId="3" borderId="28" xfId="0" applyNumberFormat="1" applyFont="1" applyFill="1" applyBorder="1" applyAlignment="1"/>
    <xf numFmtId="164" fontId="4" fillId="6" borderId="15" xfId="0" applyNumberFormat="1" applyFont="1" applyFill="1" applyBorder="1" applyAlignment="1">
      <alignment horizontal="right"/>
    </xf>
    <xf numFmtId="164" fontId="4" fillId="6" borderId="29" xfId="0" applyNumberFormat="1" applyFont="1" applyFill="1" applyBorder="1" applyAlignment="1">
      <alignment horizontal="right"/>
    </xf>
    <xf numFmtId="164" fontId="10" fillId="6" borderId="16" xfId="0" applyNumberFormat="1" applyFont="1" applyFill="1" applyBorder="1" applyAlignment="1">
      <alignment horizontal="right"/>
    </xf>
    <xf numFmtId="164" fontId="4" fillId="4" borderId="5" xfId="0" applyNumberFormat="1" applyFont="1" applyFill="1" applyBorder="1" applyAlignment="1"/>
    <xf numFmtId="164" fontId="5" fillId="4" borderId="33" xfId="0" applyNumberFormat="1" applyFont="1" applyFill="1" applyBorder="1" applyAlignment="1">
      <alignment horizontal="center"/>
    </xf>
    <xf numFmtId="164" fontId="5" fillId="5" borderId="32" xfId="0" applyNumberFormat="1" applyFont="1" applyFill="1" applyBorder="1" applyAlignment="1">
      <alignment horizontal="right"/>
    </xf>
    <xf numFmtId="164" fontId="10" fillId="4" borderId="40" xfId="0" applyNumberFormat="1" applyFont="1" applyFill="1" applyBorder="1" applyAlignment="1">
      <alignment horizontal="right"/>
    </xf>
    <xf numFmtId="164" fontId="5" fillId="4" borderId="8" xfId="0" applyNumberFormat="1" applyFont="1" applyFill="1" applyBorder="1" applyAlignment="1"/>
    <xf numFmtId="164" fontId="5" fillId="4" borderId="33" xfId="0" applyNumberFormat="1" applyFont="1" applyFill="1" applyBorder="1" applyAlignment="1"/>
    <xf numFmtId="164" fontId="5" fillId="4" borderId="40" xfId="0" applyNumberFormat="1" applyFont="1" applyFill="1" applyBorder="1" applyAlignment="1"/>
    <xf numFmtId="164" fontId="5" fillId="4" borderId="35" xfId="0" applyNumberFormat="1" applyFont="1" applyFill="1" applyBorder="1" applyAlignment="1">
      <alignment horizontal="center"/>
    </xf>
    <xf numFmtId="164" fontId="5" fillId="5" borderId="34" xfId="0" applyNumberFormat="1" applyFont="1" applyFill="1" applyBorder="1" applyAlignment="1">
      <alignment horizontal="right"/>
    </xf>
    <xf numFmtId="164" fontId="10" fillId="4" borderId="41" xfId="0" applyNumberFormat="1" applyFont="1" applyFill="1" applyBorder="1" applyAlignment="1">
      <alignment horizontal="right"/>
    </xf>
    <xf numFmtId="164" fontId="5" fillId="4" borderId="35" xfId="0" applyNumberFormat="1" applyFont="1" applyFill="1" applyBorder="1" applyAlignment="1"/>
    <xf numFmtId="164" fontId="5" fillId="4" borderId="41" xfId="0" applyNumberFormat="1" applyFont="1" applyFill="1" applyBorder="1" applyAlignment="1"/>
    <xf numFmtId="164" fontId="5" fillId="4" borderId="10" xfId="0" applyNumberFormat="1" applyFont="1" applyFill="1" applyBorder="1" applyAlignment="1"/>
    <xf numFmtId="164" fontId="5" fillId="4" borderId="42" xfId="0" applyNumberFormat="1" applyFont="1" applyFill="1" applyBorder="1" applyAlignment="1">
      <alignment horizontal="center"/>
    </xf>
    <xf numFmtId="164" fontId="10" fillId="4" borderId="43" xfId="0" applyNumberFormat="1" applyFont="1" applyFill="1" applyBorder="1" applyAlignment="1">
      <alignment horizontal="right"/>
    </xf>
    <xf numFmtId="164" fontId="5" fillId="4" borderId="42" xfId="0" applyNumberFormat="1" applyFont="1" applyFill="1" applyBorder="1" applyAlignment="1"/>
    <xf numFmtId="164" fontId="5" fillId="4" borderId="43" xfId="0" applyNumberFormat="1" applyFont="1" applyFill="1" applyBorder="1" applyAlignment="1"/>
    <xf numFmtId="49" fontId="4" fillId="4" borderId="35" xfId="0" applyNumberFormat="1" applyFont="1" applyFill="1" applyBorder="1" applyAlignment="1">
      <alignment horizontal="right"/>
    </xf>
    <xf numFmtId="164" fontId="4" fillId="4" borderId="8" xfId="0" applyNumberFormat="1" applyFont="1" applyFill="1" applyBorder="1" applyAlignment="1">
      <alignment horizontal="center"/>
    </xf>
    <xf numFmtId="164" fontId="4" fillId="6" borderId="3" xfId="0" applyNumberFormat="1" applyFont="1" applyFill="1" applyBorder="1" applyAlignment="1">
      <alignment horizontal="center"/>
    </xf>
    <xf numFmtId="164" fontId="4" fillId="6" borderId="7" xfId="0" applyNumberFormat="1" applyFont="1" applyFill="1" applyBorder="1" applyAlignment="1">
      <alignment horizontal="right"/>
    </xf>
    <xf numFmtId="164" fontId="10" fillId="6" borderId="4" xfId="0" applyNumberFormat="1" applyFont="1" applyFill="1" applyBorder="1" applyAlignment="1">
      <alignment horizontal="right"/>
    </xf>
    <xf numFmtId="164" fontId="4" fillId="4" borderId="8" xfId="0" applyNumberFormat="1" applyFont="1" applyFill="1" applyBorder="1" applyAlignment="1"/>
    <xf numFmtId="164" fontId="4" fillId="6" borderId="7" xfId="0" applyNumberFormat="1" applyFont="1" applyFill="1" applyBorder="1" applyAlignment="1"/>
    <xf numFmtId="164" fontId="5" fillId="0" borderId="32" xfId="0" applyNumberFormat="1" applyFont="1" applyBorder="1" applyAlignment="1">
      <alignment horizontal="right"/>
    </xf>
    <xf numFmtId="164" fontId="5" fillId="0" borderId="34" xfId="0" applyNumberFormat="1" applyFont="1" applyBorder="1" applyAlignment="1">
      <alignment horizontal="right"/>
    </xf>
    <xf numFmtId="49" fontId="12" fillId="4" borderId="44" xfId="0" applyNumberFormat="1" applyFont="1" applyFill="1" applyBorder="1" applyAlignment="1"/>
    <xf numFmtId="164" fontId="12" fillId="3" borderId="26" xfId="0" applyNumberFormat="1" applyFont="1" applyFill="1" applyBorder="1" applyAlignment="1"/>
    <xf numFmtId="164" fontId="13" fillId="3" borderId="26" xfId="0" applyNumberFormat="1" applyFont="1" applyFill="1" applyBorder="1" applyAlignment="1">
      <alignment horizontal="right"/>
    </xf>
    <xf numFmtId="164" fontId="14" fillId="3" borderId="26" xfId="0" applyNumberFormat="1" applyFont="1" applyFill="1" applyBorder="1" applyAlignment="1">
      <alignment horizontal="right"/>
    </xf>
    <xf numFmtId="164" fontId="15" fillId="3" borderId="26" xfId="0" applyNumberFormat="1" applyFont="1" applyFill="1" applyBorder="1" applyAlignment="1">
      <alignment horizontal="right"/>
    </xf>
    <xf numFmtId="164" fontId="12" fillId="3" borderId="4" xfId="0" applyNumberFormat="1" applyFont="1" applyFill="1" applyBorder="1" applyAlignment="1"/>
    <xf numFmtId="49" fontId="5" fillId="4" borderId="9" xfId="0" applyNumberFormat="1" applyFont="1" applyFill="1" applyBorder="1" applyAlignment="1">
      <alignment horizontal="right"/>
    </xf>
    <xf numFmtId="164" fontId="5" fillId="4" borderId="9" xfId="0" applyNumberFormat="1" applyFont="1" applyFill="1" applyBorder="1"/>
    <xf numFmtId="164" fontId="10" fillId="4" borderId="9" xfId="0" applyNumberFormat="1" applyFont="1" applyFill="1" applyBorder="1"/>
    <xf numFmtId="164" fontId="5" fillId="4" borderId="9" xfId="0" applyNumberFormat="1" applyFont="1" applyFill="1" applyBorder="1" applyAlignment="1"/>
    <xf numFmtId="164" fontId="16" fillId="3" borderId="27" xfId="0" applyNumberFormat="1" applyFont="1" applyFill="1" applyBorder="1"/>
    <xf numFmtId="164" fontId="7" fillId="3" borderId="27" xfId="0" applyNumberFormat="1" applyFont="1" applyFill="1" applyBorder="1" applyAlignment="1"/>
    <xf numFmtId="164" fontId="15" fillId="3" borderId="27" xfId="0" applyNumberFormat="1" applyFont="1" applyFill="1" applyBorder="1" applyAlignment="1"/>
    <xf numFmtId="164" fontId="16" fillId="4" borderId="5" xfId="0" applyNumberFormat="1" applyFont="1" applyFill="1" applyBorder="1"/>
    <xf numFmtId="164" fontId="16" fillId="6" borderId="7" xfId="0" applyNumberFormat="1" applyFont="1" applyFill="1" applyBorder="1"/>
    <xf numFmtId="164" fontId="15" fillId="6" borderId="7" xfId="0" applyNumberFormat="1" applyFont="1" applyFill="1" applyBorder="1" applyAlignment="1"/>
    <xf numFmtId="0" fontId="5" fillId="4" borderId="30" xfId="0" applyFont="1" applyFill="1" applyBorder="1" applyAlignment="1"/>
    <xf numFmtId="164" fontId="7" fillId="4" borderId="10" xfId="0" applyNumberFormat="1" applyFont="1" applyFill="1" applyBorder="1"/>
    <xf numFmtId="164" fontId="7" fillId="4" borderId="33" xfId="0" applyNumberFormat="1" applyFont="1" applyFill="1" applyBorder="1" applyAlignment="1"/>
    <xf numFmtId="164" fontId="5" fillId="0" borderId="32" xfId="0" applyNumberFormat="1" applyFont="1" applyBorder="1" applyAlignment="1"/>
    <xf numFmtId="164" fontId="10" fillId="4" borderId="40" xfId="0" applyNumberFormat="1" applyFont="1" applyFill="1" applyBorder="1" applyAlignment="1"/>
    <xf numFmtId="164" fontId="7" fillId="4" borderId="10" xfId="0" applyNumberFormat="1" applyFont="1" applyFill="1" applyBorder="1" applyAlignment="1"/>
    <xf numFmtId="164" fontId="5" fillId="0" borderId="34" xfId="0" applyNumberFormat="1" applyFont="1" applyBorder="1" applyAlignment="1"/>
    <xf numFmtId="164" fontId="10" fillId="4" borderId="41" xfId="0" applyNumberFormat="1" applyFont="1" applyFill="1" applyBorder="1" applyAlignment="1"/>
    <xf numFmtId="164" fontId="7" fillId="4" borderId="35" xfId="0" applyNumberFormat="1" applyFont="1" applyFill="1" applyBorder="1" applyAlignment="1">
      <alignment horizontal="center"/>
    </xf>
    <xf numFmtId="164" fontId="5" fillId="4" borderId="38" xfId="0" applyNumberFormat="1" applyFont="1" applyFill="1" applyBorder="1" applyAlignment="1"/>
    <xf numFmtId="164" fontId="10" fillId="4" borderId="43" xfId="0" applyNumberFormat="1" applyFont="1" applyFill="1" applyBorder="1" applyAlignment="1"/>
    <xf numFmtId="164" fontId="4" fillId="6" borderId="3" xfId="0" applyNumberFormat="1" applyFont="1" applyFill="1" applyBorder="1" applyAlignment="1"/>
    <xf numFmtId="164" fontId="4" fillId="6" borderId="4" xfId="0" applyNumberFormat="1" applyFont="1" applyFill="1" applyBorder="1" applyAlignment="1"/>
    <xf numFmtId="164" fontId="10" fillId="4" borderId="41" xfId="0" applyNumberFormat="1" applyFont="1" applyFill="1" applyBorder="1"/>
    <xf numFmtId="164" fontId="5" fillId="4" borderId="8" xfId="0" applyNumberFormat="1" applyFont="1" applyFill="1" applyBorder="1"/>
    <xf numFmtId="164" fontId="5" fillId="4" borderId="35" xfId="0" applyNumberFormat="1" applyFont="1" applyFill="1" applyBorder="1"/>
    <xf numFmtId="164" fontId="5" fillId="4" borderId="41" xfId="0" applyNumberFormat="1" applyFont="1" applyFill="1" applyBorder="1"/>
    <xf numFmtId="164" fontId="4" fillId="3" borderId="26" xfId="0" applyNumberFormat="1" applyFont="1" applyFill="1" applyBorder="1" applyAlignment="1">
      <alignment horizontal="center"/>
    </xf>
    <xf numFmtId="164" fontId="4" fillId="3" borderId="27" xfId="0" applyNumberFormat="1" applyFont="1" applyFill="1" applyBorder="1" applyAlignment="1">
      <alignment horizontal="center"/>
    </xf>
    <xf numFmtId="164" fontId="17" fillId="3" borderId="27" xfId="0" applyNumberFormat="1" applyFont="1" applyFill="1" applyBorder="1"/>
    <xf numFmtId="0" fontId="4" fillId="4" borderId="8" xfId="0" applyFont="1" applyFill="1" applyBorder="1" applyAlignment="1">
      <alignment horizontal="center"/>
    </xf>
    <xf numFmtId="0" fontId="4" fillId="6" borderId="7" xfId="0" applyFont="1" applyFill="1" applyBorder="1" applyAlignment="1">
      <alignment horizontal="center"/>
    </xf>
    <xf numFmtId="164" fontId="15" fillId="6" borderId="4" xfId="0" applyNumberFormat="1" applyFont="1" applyFill="1" applyBorder="1" applyAlignment="1"/>
    <xf numFmtId="0" fontId="5" fillId="4" borderId="33" xfId="0" applyFont="1" applyFill="1" applyBorder="1" applyAlignment="1">
      <alignment horizontal="center"/>
    </xf>
    <xf numFmtId="0" fontId="5" fillId="4" borderId="42" xfId="0" applyFont="1" applyFill="1" applyBorder="1"/>
    <xf numFmtId="0" fontId="18" fillId="6" borderId="45" xfId="0" applyFont="1" applyFill="1" applyBorder="1" applyAlignment="1"/>
    <xf numFmtId="0" fontId="4" fillId="6" borderId="46" xfId="0" applyFont="1" applyFill="1" applyBorder="1" applyAlignment="1"/>
    <xf numFmtId="164" fontId="4" fillId="6" borderId="47" xfId="0" applyNumberFormat="1" applyFont="1" applyFill="1" applyBorder="1" applyAlignment="1">
      <alignment horizontal="center"/>
    </xf>
    <xf numFmtId="164" fontId="4" fillId="6" borderId="47" xfId="0" applyNumberFormat="1" applyFont="1" applyFill="1" applyBorder="1" applyAlignment="1"/>
    <xf numFmtId="164" fontId="15" fillId="6" borderId="47" xfId="0" applyNumberFormat="1" applyFont="1" applyFill="1" applyBorder="1" applyAlignment="1"/>
    <xf numFmtId="164" fontId="4" fillId="6" borderId="48" xfId="0" applyNumberFormat="1" applyFont="1" applyFill="1" applyBorder="1" applyAlignment="1"/>
    <xf numFmtId="0" fontId="18" fillId="6" borderId="49" xfId="0" applyFont="1" applyFill="1" applyBorder="1" applyAlignment="1"/>
    <xf numFmtId="0" fontId="4" fillId="6" borderId="50" xfId="0" applyFont="1" applyFill="1" applyBorder="1" applyAlignment="1"/>
    <xf numFmtId="164" fontId="4" fillId="6" borderId="51" xfId="0" applyNumberFormat="1" applyFont="1" applyFill="1" applyBorder="1" applyAlignment="1">
      <alignment horizontal="center"/>
    </xf>
    <xf numFmtId="164" fontId="4" fillId="6" borderId="51" xfId="0" applyNumberFormat="1" applyFont="1" applyFill="1" applyBorder="1" applyAlignment="1"/>
    <xf numFmtId="164" fontId="15" fillId="6" borderId="51" xfId="0" applyNumberFormat="1" applyFont="1" applyFill="1" applyBorder="1" applyAlignment="1"/>
    <xf numFmtId="0" fontId="18" fillId="6" borderId="52" xfId="0" applyFont="1" applyFill="1" applyBorder="1" applyAlignment="1"/>
    <xf numFmtId="0" fontId="4" fillId="6" borderId="53" xfId="0" applyFont="1" applyFill="1" applyBorder="1" applyAlignment="1"/>
    <xf numFmtId="164" fontId="4" fillId="6" borderId="54" xfId="0" applyNumberFormat="1" applyFont="1" applyFill="1" applyBorder="1" applyAlignment="1">
      <alignment horizontal="center"/>
    </xf>
    <xf numFmtId="164" fontId="4" fillId="6" borderId="54" xfId="0" applyNumberFormat="1" applyFont="1" applyFill="1" applyBorder="1" applyAlignment="1"/>
    <xf numFmtId="164" fontId="15" fillId="6" borderId="54" xfId="0" applyNumberFormat="1" applyFont="1" applyFill="1" applyBorder="1" applyAlignment="1"/>
    <xf numFmtId="49" fontId="3" fillId="4" borderId="20" xfId="0" applyNumberFormat="1" applyFont="1" applyFill="1" applyBorder="1" applyAlignment="1">
      <alignment horizontal="right"/>
    </xf>
    <xf numFmtId="0" fontId="3" fillId="4" borderId="55" xfId="0" applyFont="1" applyFill="1" applyBorder="1" applyAlignment="1"/>
    <xf numFmtId="0" fontId="5" fillId="4" borderId="55" xfId="0" applyFont="1" applyFill="1" applyBorder="1" applyAlignment="1"/>
    <xf numFmtId="164" fontId="3" fillId="4" borderId="32" xfId="0" applyNumberFormat="1" applyFont="1" applyFill="1" applyBorder="1" applyAlignment="1"/>
    <xf numFmtId="164" fontId="5" fillId="4" borderId="34" xfId="0" applyNumberFormat="1" applyFont="1" applyFill="1" applyBorder="1" applyAlignment="1">
      <alignment horizontal="right"/>
    </xf>
    <xf numFmtId="49" fontId="18" fillId="4" borderId="20" xfId="0" applyNumberFormat="1" applyFont="1" applyFill="1" applyBorder="1" applyAlignment="1">
      <alignment horizontal="right"/>
    </xf>
    <xf numFmtId="0" fontId="18" fillId="4" borderId="11" xfId="0" applyFont="1" applyFill="1" applyBorder="1" applyAlignment="1"/>
    <xf numFmtId="164" fontId="3" fillId="4" borderId="10" xfId="0" applyNumberFormat="1" applyFont="1" applyFill="1" applyBorder="1" applyAlignment="1">
      <alignment horizontal="center"/>
    </xf>
    <xf numFmtId="164" fontId="3" fillId="4" borderId="35" xfId="0" applyNumberFormat="1" applyFont="1" applyFill="1" applyBorder="1" applyAlignment="1">
      <alignment horizontal="center"/>
    </xf>
    <xf numFmtId="164" fontId="19" fillId="4" borderId="41" xfId="0" applyNumberFormat="1" applyFont="1" applyFill="1" applyBorder="1" applyAlignment="1"/>
    <xf numFmtId="164" fontId="3" fillId="4" borderId="8" xfId="0" applyNumberFormat="1" applyFont="1" applyFill="1" applyBorder="1" applyAlignment="1"/>
    <xf numFmtId="164" fontId="3" fillId="4" borderId="35" xfId="0" applyNumberFormat="1" applyFont="1" applyFill="1" applyBorder="1" applyAlignment="1"/>
    <xf numFmtId="0" fontId="18" fillId="4" borderId="31" xfId="0" applyFont="1" applyFill="1" applyBorder="1" applyAlignment="1"/>
    <xf numFmtId="0" fontId="18" fillId="4" borderId="56" xfId="0" applyFont="1" applyFill="1" applyBorder="1" applyAlignment="1"/>
    <xf numFmtId="164" fontId="3" fillId="4" borderId="21" xfId="0" applyNumberFormat="1" applyFont="1" applyFill="1" applyBorder="1" applyAlignment="1">
      <alignment horizontal="center"/>
    </xf>
    <xf numFmtId="164" fontId="3" fillId="4" borderId="42" xfId="0" applyNumberFormat="1" applyFont="1" applyFill="1" applyBorder="1" applyAlignment="1">
      <alignment horizontal="center"/>
    </xf>
    <xf numFmtId="164" fontId="19" fillId="4" borderId="43" xfId="0" applyNumberFormat="1" applyFont="1" applyFill="1" applyBorder="1" applyAlignment="1"/>
    <xf numFmtId="164" fontId="3" fillId="4" borderId="24" xfId="0" applyNumberFormat="1" applyFont="1" applyFill="1" applyBorder="1" applyAlignment="1"/>
    <xf numFmtId="164" fontId="3" fillId="4" borderId="42" xfId="0" applyNumberFormat="1" applyFont="1" applyFill="1" applyBorder="1" applyAlignment="1"/>
    <xf numFmtId="164" fontId="5" fillId="4" borderId="21" xfId="0" applyNumberFormat="1" applyFont="1" applyFill="1" applyBorder="1" applyAlignment="1">
      <alignment horizontal="center"/>
    </xf>
    <xf numFmtId="164" fontId="5" fillId="4" borderId="24" xfId="0" applyNumberFormat="1" applyFont="1" applyFill="1" applyBorder="1" applyAlignment="1"/>
    <xf numFmtId="49" fontId="5" fillId="4" borderId="9" xfId="0" applyNumberFormat="1" applyFont="1" applyFill="1" applyBorder="1" applyAlignment="1">
      <alignment horizontal="right"/>
    </xf>
    <xf numFmtId="0" fontId="4" fillId="4" borderId="36" xfId="0" applyFont="1" applyFill="1" applyBorder="1"/>
    <xf numFmtId="164" fontId="5" fillId="4" borderId="36" xfId="0" applyNumberFormat="1" applyFont="1" applyFill="1" applyBorder="1"/>
    <xf numFmtId="164" fontId="10" fillId="4" borderId="36" xfId="0" applyNumberFormat="1" applyFont="1" applyFill="1" applyBorder="1"/>
    <xf numFmtId="164" fontId="5" fillId="4" borderId="36" xfId="0" applyNumberFormat="1" applyFont="1" applyFill="1" applyBorder="1" applyAlignment="1"/>
    <xf numFmtId="0" fontId="5" fillId="4" borderId="55" xfId="0" applyFont="1" applyFill="1" applyBorder="1"/>
    <xf numFmtId="164" fontId="5" fillId="4" borderId="55" xfId="0" applyNumberFormat="1" applyFont="1" applyFill="1" applyBorder="1"/>
    <xf numFmtId="164" fontId="10" fillId="4" borderId="55" xfId="0" applyNumberFormat="1" applyFont="1" applyFill="1" applyBorder="1"/>
    <xf numFmtId="164" fontId="5" fillId="4" borderId="55" xfId="0" applyNumberFormat="1" applyFont="1" applyFill="1" applyBorder="1" applyAlignment="1"/>
    <xf numFmtId="0" fontId="5" fillId="4" borderId="57" xfId="0" applyFont="1" applyFill="1" applyBorder="1" applyAlignment="1"/>
    <xf numFmtId="0" fontId="5" fillId="4" borderId="57" xfId="0" applyFont="1" applyFill="1" applyBorder="1"/>
    <xf numFmtId="164" fontId="12" fillId="4" borderId="41" xfId="0" applyNumberFormat="1" applyFont="1" applyFill="1" applyBorder="1" applyAlignment="1"/>
    <xf numFmtId="164" fontId="14" fillId="6" borderId="4" xfId="0" applyNumberFormat="1" applyFont="1" applyFill="1" applyBorder="1" applyAlignment="1">
      <alignment horizontal="center"/>
    </xf>
    <xf numFmtId="164" fontId="14" fillId="6" borderId="4" xfId="0" applyNumberFormat="1" applyFont="1" applyFill="1" applyBorder="1" applyAlignment="1">
      <alignment horizontal="right"/>
    </xf>
    <xf numFmtId="164" fontId="12" fillId="6" borderId="4" xfId="0" applyNumberFormat="1" applyFont="1" applyFill="1" applyBorder="1" applyAlignment="1"/>
    <xf numFmtId="164" fontId="12" fillId="4" borderId="40" xfId="0" applyNumberFormat="1" applyFont="1" applyFill="1" applyBorder="1" applyAlignment="1"/>
    <xf numFmtId="164" fontId="6" fillId="4" borderId="40" xfId="0" applyNumberFormat="1" applyFont="1" applyFill="1" applyBorder="1" applyAlignment="1">
      <alignment horizontal="center"/>
    </xf>
    <xf numFmtId="164" fontId="6" fillId="4" borderId="40" xfId="0" applyNumberFormat="1" applyFont="1" applyFill="1" applyBorder="1" applyAlignment="1">
      <alignment horizontal="right"/>
    </xf>
    <xf numFmtId="164" fontId="12" fillId="4" borderId="16" xfId="0" applyNumberFormat="1" applyFont="1" applyFill="1" applyBorder="1" applyAlignment="1"/>
    <xf numFmtId="164" fontId="6" fillId="4" borderId="16" xfId="0" applyNumberFormat="1" applyFont="1" applyFill="1" applyBorder="1" applyAlignment="1">
      <alignment horizontal="right"/>
    </xf>
    <xf numFmtId="49" fontId="5" fillId="4" borderId="20" xfId="0" applyNumberFormat="1" applyFont="1" applyFill="1" applyBorder="1" applyAlignment="1">
      <alignment horizontal="right"/>
    </xf>
    <xf numFmtId="164" fontId="5" fillId="4" borderId="63" xfId="0" applyNumberFormat="1" applyFont="1" applyFill="1" applyBorder="1"/>
    <xf numFmtId="0" fontId="21" fillId="4" borderId="11" xfId="0" applyFont="1" applyFill="1" applyBorder="1" applyAlignment="1">
      <alignment vertical="center" wrapText="1"/>
    </xf>
    <xf numFmtId="0" fontId="4" fillId="6" borderId="45" xfId="0" applyFont="1" applyFill="1" applyBorder="1"/>
    <xf numFmtId="0" fontId="5" fillId="6" borderId="74" xfId="0" applyFont="1" applyFill="1" applyBorder="1" applyAlignment="1">
      <alignment horizontal="center"/>
    </xf>
    <xf numFmtId="0" fontId="5" fillId="6" borderId="75" xfId="0" applyFont="1" applyFill="1" applyBorder="1"/>
    <xf numFmtId="0" fontId="14" fillId="6" borderId="76" xfId="0" applyFont="1" applyFill="1" applyBorder="1" applyAlignment="1">
      <alignment horizontal="center"/>
    </xf>
    <xf numFmtId="0" fontId="4" fillId="6" borderId="75" xfId="0" applyFont="1" applyFill="1" applyBorder="1" applyAlignment="1">
      <alignment horizontal="center"/>
    </xf>
    <xf numFmtId="0" fontId="4" fillId="6" borderId="46" xfId="0" quotePrefix="1" applyFont="1" applyFill="1" applyBorder="1" applyAlignment="1">
      <alignment horizontal="center"/>
    </xf>
    <xf numFmtId="0" fontId="4" fillId="4" borderId="5" xfId="0" applyFont="1" applyFill="1" applyBorder="1" applyAlignment="1">
      <alignment horizontal="center" vertical="center" wrapText="1"/>
    </xf>
    <xf numFmtId="0" fontId="5" fillId="6" borderId="52" xfId="0" applyFont="1" applyFill="1" applyBorder="1"/>
    <xf numFmtId="0" fontId="5" fillId="6" borderId="78" xfId="0" applyFont="1" applyFill="1" applyBorder="1" applyAlignment="1">
      <alignment horizontal="center"/>
    </xf>
    <xf numFmtId="0" fontId="5" fillId="6" borderId="78" xfId="0" applyFont="1" applyFill="1" applyBorder="1"/>
    <xf numFmtId="0" fontId="14" fillId="6" borderId="79" xfId="0" applyFont="1" applyFill="1" applyBorder="1" applyAlignment="1">
      <alignment horizontal="right"/>
    </xf>
    <xf numFmtId="164" fontId="22" fillId="4" borderId="81" xfId="0" applyNumberFormat="1" applyFont="1" applyFill="1" applyBorder="1" applyAlignment="1">
      <alignment horizontal="center" vertical="center" wrapText="1"/>
    </xf>
    <xf numFmtId="164" fontId="7" fillId="4" borderId="53" xfId="0" applyNumberFormat="1" applyFont="1" applyFill="1" applyBorder="1" applyAlignment="1">
      <alignment horizontal="center" vertical="center" wrapText="1"/>
    </xf>
    <xf numFmtId="0" fontId="23" fillId="4" borderId="10" xfId="0" applyFont="1" applyFill="1" applyBorder="1" applyAlignment="1">
      <alignment vertical="top" wrapText="1"/>
    </xf>
    <xf numFmtId="0" fontId="13" fillId="4" borderId="73" xfId="0" applyFont="1" applyFill="1" applyBorder="1" applyAlignment="1">
      <alignment horizontal="right" vertical="center" wrapText="1"/>
    </xf>
    <xf numFmtId="0" fontId="24" fillId="4" borderId="9"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0" xfId="0" applyFont="1" applyFill="1" applyBorder="1" applyAlignment="1"/>
    <xf numFmtId="0" fontId="4" fillId="6" borderId="64" xfId="0" applyFont="1" applyFill="1" applyBorder="1" applyAlignment="1"/>
    <xf numFmtId="0" fontId="4" fillId="6" borderId="65" xfId="0" applyFont="1" applyFill="1" applyBorder="1" applyAlignment="1">
      <alignment horizontal="center"/>
    </xf>
    <xf numFmtId="0" fontId="4" fillId="6" borderId="65" xfId="0" applyFont="1" applyFill="1" applyBorder="1" applyAlignment="1"/>
    <xf numFmtId="164" fontId="4" fillId="6" borderId="66" xfId="0" applyNumberFormat="1" applyFont="1" applyFill="1" applyBorder="1" applyAlignment="1"/>
    <xf numFmtId="0" fontId="16" fillId="6" borderId="7" xfId="0" applyFont="1" applyFill="1" applyBorder="1" applyAlignment="1">
      <alignment horizontal="center"/>
    </xf>
    <xf numFmtId="0" fontId="4" fillId="6" borderId="82" xfId="0" applyFont="1" applyFill="1" applyBorder="1" applyAlignment="1"/>
    <xf numFmtId="0" fontId="4" fillId="6" borderId="83" xfId="0" applyFont="1" applyFill="1" applyBorder="1" applyAlignment="1"/>
    <xf numFmtId="0" fontId="5" fillId="5" borderId="67" xfId="0" applyFont="1" applyFill="1" applyBorder="1" applyAlignment="1"/>
    <xf numFmtId="164" fontId="5" fillId="5" borderId="68" xfId="0" applyNumberFormat="1" applyFont="1" applyFill="1" applyBorder="1" applyAlignment="1"/>
    <xf numFmtId="0" fontId="16" fillId="4" borderId="5" xfId="0" applyFont="1" applyFill="1" applyBorder="1" applyAlignment="1">
      <alignment horizontal="center"/>
    </xf>
    <xf numFmtId="0" fontId="5" fillId="5" borderId="68" xfId="0" applyFont="1" applyFill="1" applyBorder="1" applyAlignment="1"/>
    <xf numFmtId="0" fontId="4" fillId="4" borderId="8" xfId="0" applyFont="1" applyFill="1" applyBorder="1" applyAlignment="1">
      <alignment horizontal="center" vertical="center" wrapText="1"/>
    </xf>
    <xf numFmtId="0" fontId="6" fillId="4" borderId="62" xfId="0" applyFont="1" applyFill="1" applyBorder="1" applyAlignment="1">
      <alignment vertical="center" wrapText="1"/>
    </xf>
    <xf numFmtId="0" fontId="6" fillId="4" borderId="36" xfId="0" applyFont="1" applyFill="1" applyBorder="1" applyAlignment="1">
      <alignment vertical="center" wrapText="1"/>
    </xf>
    <xf numFmtId="0" fontId="6" fillId="4" borderId="36" xfId="0" applyFont="1" applyFill="1" applyBorder="1" applyAlignment="1">
      <alignment horizontal="center" vertical="center" wrapText="1"/>
    </xf>
    <xf numFmtId="0" fontId="6" fillId="4" borderId="9" xfId="0" applyFont="1" applyFill="1" applyBorder="1" applyAlignment="1">
      <alignment vertical="center" wrapText="1"/>
    </xf>
    <xf numFmtId="0" fontId="6" fillId="4" borderId="0" xfId="0" applyFont="1" applyFill="1" applyAlignment="1">
      <alignment vertical="center" wrapText="1"/>
    </xf>
    <xf numFmtId="0" fontId="20" fillId="4" borderId="11" xfId="0" applyFont="1" applyFill="1" applyBorder="1" applyAlignment="1">
      <alignment vertical="center" wrapText="1"/>
    </xf>
    <xf numFmtId="0" fontId="6" fillId="4" borderId="10" xfId="0" applyFont="1" applyFill="1" applyBorder="1" applyAlignment="1">
      <alignment vertical="center" wrapText="1"/>
    </xf>
    <xf numFmtId="0" fontId="4" fillId="6" borderId="65" xfId="0" applyFont="1" applyFill="1" applyBorder="1" applyAlignment="1">
      <alignment vertical="center" wrapText="1"/>
    </xf>
    <xf numFmtId="0" fontId="4" fillId="6" borderId="65" xfId="0" applyFont="1" applyFill="1" applyBorder="1" applyAlignment="1">
      <alignment horizontal="center" vertical="center" wrapText="1"/>
    </xf>
    <xf numFmtId="0" fontId="4" fillId="6" borderId="66" xfId="0" applyFont="1" applyFill="1" applyBorder="1" applyAlignment="1">
      <alignment horizontal="center" vertical="center" wrapText="1"/>
    </xf>
    <xf numFmtId="0" fontId="6" fillId="4" borderId="11" xfId="0" applyFont="1" applyFill="1" applyBorder="1" applyAlignment="1">
      <alignment vertical="center" wrapText="1"/>
    </xf>
    <xf numFmtId="0" fontId="5" fillId="4" borderId="71" xfId="0" applyFont="1" applyFill="1" applyBorder="1" applyAlignment="1">
      <alignment horizontal="right" vertical="center" wrapText="1"/>
    </xf>
    <xf numFmtId="0" fontId="5" fillId="5" borderId="55" xfId="0" applyFont="1" applyFill="1" applyBorder="1" applyAlignment="1">
      <alignment vertical="center" wrapText="1"/>
    </xf>
    <xf numFmtId="164" fontId="5" fillId="4" borderId="55" xfId="0" applyNumberFormat="1" applyFont="1" applyFill="1" applyBorder="1" applyAlignment="1">
      <alignment vertical="center" wrapText="1"/>
    </xf>
    <xf numFmtId="164" fontId="5" fillId="7" borderId="55" xfId="0" applyNumberFormat="1" applyFont="1" applyFill="1" applyBorder="1" applyAlignment="1">
      <alignment vertical="center" wrapText="1"/>
    </xf>
    <xf numFmtId="164" fontId="7" fillId="8" borderId="55" xfId="0" applyNumberFormat="1" applyFont="1" applyFill="1" applyBorder="1" applyAlignment="1">
      <alignment vertical="center" wrapText="1"/>
    </xf>
    <xf numFmtId="0" fontId="5" fillId="4" borderId="68" xfId="0" applyFont="1" applyFill="1" applyBorder="1" applyAlignment="1">
      <alignment horizontal="center" vertical="center" wrapText="1"/>
    </xf>
    <xf numFmtId="0" fontId="5" fillId="4" borderId="72" xfId="0" applyFont="1" applyFill="1" applyBorder="1" applyAlignment="1">
      <alignment horizontal="right" vertical="center" wrapText="1"/>
    </xf>
    <xf numFmtId="0" fontId="5" fillId="4" borderId="69" xfId="0" applyFont="1" applyFill="1" applyBorder="1" applyAlignment="1">
      <alignment vertical="center" wrapText="1"/>
    </xf>
    <xf numFmtId="0" fontId="5" fillId="5" borderId="9" xfId="0" applyFont="1" applyFill="1" applyBorder="1" applyAlignment="1">
      <alignment vertical="center" wrapText="1"/>
    </xf>
    <xf numFmtId="164" fontId="5" fillId="4" borderId="9" xfId="0" applyNumberFormat="1" applyFont="1" applyFill="1" applyBorder="1" applyAlignment="1">
      <alignment vertical="center" wrapText="1"/>
    </xf>
    <xf numFmtId="164" fontId="5" fillId="7" borderId="9" xfId="0" applyNumberFormat="1" applyFont="1" applyFill="1" applyBorder="1" applyAlignment="1">
      <alignment vertical="center" wrapText="1"/>
    </xf>
    <xf numFmtId="0" fontId="5" fillId="4" borderId="84" xfId="0" applyFont="1" applyFill="1" applyBorder="1" applyAlignment="1">
      <alignment horizontal="right" vertical="center" wrapText="1"/>
    </xf>
    <xf numFmtId="0" fontId="5" fillId="5" borderId="85" xfId="0" applyFont="1" applyFill="1" applyBorder="1" applyAlignment="1">
      <alignment vertical="center" wrapText="1"/>
    </xf>
    <xf numFmtId="164" fontId="5" fillId="4" borderId="85" xfId="0" applyNumberFormat="1" applyFont="1" applyFill="1" applyBorder="1" applyAlignment="1">
      <alignment vertical="center" wrapText="1"/>
    </xf>
    <xf numFmtId="164" fontId="5" fillId="7" borderId="85" xfId="0" applyNumberFormat="1" applyFont="1" applyFill="1" applyBorder="1" applyAlignment="1">
      <alignment vertical="center" wrapText="1"/>
    </xf>
    <xf numFmtId="164" fontId="7" fillId="8" borderId="86" xfId="0" applyNumberFormat="1" applyFont="1" applyFill="1" applyBorder="1" applyAlignment="1">
      <alignment vertical="center" wrapText="1"/>
    </xf>
    <xf numFmtId="0" fontId="5" fillId="4" borderId="87" xfId="0" applyFont="1" applyFill="1" applyBorder="1" applyAlignment="1">
      <alignment horizontal="center" vertical="center" wrapText="1"/>
    </xf>
    <xf numFmtId="0" fontId="6" fillId="4" borderId="55" xfId="0" applyFont="1" applyFill="1" applyBorder="1" applyAlignment="1">
      <alignment vertical="center" wrapText="1"/>
    </xf>
    <xf numFmtId="0" fontId="6" fillId="4" borderId="55" xfId="0" applyFont="1" applyFill="1" applyBorder="1" applyAlignment="1">
      <alignment horizontal="center" vertical="center" wrapText="1"/>
    </xf>
    <xf numFmtId="0" fontId="25" fillId="0" borderId="0" xfId="0" applyFont="1"/>
    <xf numFmtId="0" fontId="0" fillId="5" borderId="0" xfId="0" applyFont="1" applyFill="1" applyAlignment="1">
      <alignment horizontal="left"/>
    </xf>
    <xf numFmtId="49" fontId="0" fillId="5" borderId="0" xfId="0" applyNumberFormat="1" applyFont="1" applyFill="1" applyAlignment="1">
      <alignment horizontal="left"/>
    </xf>
    <xf numFmtId="0" fontId="2" fillId="4" borderId="9" xfId="0" applyFont="1" applyFill="1" applyBorder="1" applyAlignment="1">
      <alignment vertical="center" wrapText="1"/>
    </xf>
    <xf numFmtId="0" fontId="2" fillId="4" borderId="9" xfId="0" applyFont="1" applyFill="1" applyBorder="1" applyAlignment="1">
      <alignment vertical="center" wrapText="1"/>
    </xf>
    <xf numFmtId="0" fontId="2" fillId="4" borderId="57" xfId="0" applyFont="1" applyFill="1" applyBorder="1" applyAlignment="1">
      <alignment vertical="center" wrapText="1"/>
    </xf>
    <xf numFmtId="0" fontId="27" fillId="4" borderId="7" xfId="0" applyFont="1" applyFill="1" applyBorder="1" applyAlignment="1">
      <alignment vertical="center" wrapText="1"/>
    </xf>
    <xf numFmtId="164" fontId="27" fillId="4" borderId="7" xfId="0" applyNumberFormat="1" applyFont="1" applyFill="1" applyBorder="1" applyAlignment="1">
      <alignment vertical="center" wrapText="1"/>
    </xf>
    <xf numFmtId="0" fontId="2" fillId="4" borderId="11" xfId="0" applyFont="1" applyFill="1" applyBorder="1" applyAlignment="1">
      <alignment vertical="center" wrapText="1"/>
    </xf>
    <xf numFmtId="0" fontId="12" fillId="4" borderId="7" xfId="0" applyFont="1" applyFill="1" applyBorder="1" applyAlignment="1">
      <alignment vertical="center" wrapText="1"/>
    </xf>
    <xf numFmtId="164" fontId="12" fillId="5" borderId="7" xfId="0" applyNumberFormat="1" applyFont="1" applyFill="1" applyBorder="1" applyAlignment="1">
      <alignment horizontal="right" vertical="center" wrapText="1"/>
    </xf>
    <xf numFmtId="0" fontId="12" fillId="4" borderId="7" xfId="0" applyFont="1" applyFill="1" applyBorder="1" applyAlignment="1">
      <alignment vertical="center" wrapText="1"/>
    </xf>
    <xf numFmtId="0" fontId="12" fillId="4" borderId="55" xfId="0" applyFont="1" applyFill="1" applyBorder="1" applyAlignment="1">
      <alignment vertical="center" wrapText="1"/>
    </xf>
    <xf numFmtId="164" fontId="12" fillId="4" borderId="55" xfId="0" applyNumberFormat="1" applyFont="1" applyFill="1" applyBorder="1" applyAlignment="1">
      <alignment vertical="center" wrapText="1"/>
    </xf>
    <xf numFmtId="0" fontId="12" fillId="4" borderId="9" xfId="0" applyFont="1" applyFill="1" applyBorder="1" applyAlignment="1">
      <alignment vertical="center" wrapText="1"/>
    </xf>
    <xf numFmtId="164" fontId="12" fillId="4" borderId="9" xfId="0" applyNumberFormat="1" applyFont="1" applyFill="1" applyBorder="1" applyAlignment="1">
      <alignment vertical="center" wrapText="1"/>
    </xf>
    <xf numFmtId="0" fontId="2" fillId="4" borderId="22" xfId="0" applyFont="1" applyFill="1" applyBorder="1" applyAlignment="1">
      <alignment vertical="center" wrapText="1"/>
    </xf>
    <xf numFmtId="0" fontId="28" fillId="4" borderId="7" xfId="0" applyFont="1" applyFill="1" applyBorder="1" applyAlignment="1">
      <alignment horizontal="center" vertical="center" wrapText="1"/>
    </xf>
    <xf numFmtId="0" fontId="2" fillId="4" borderId="7" xfId="0" applyFont="1" applyFill="1" applyBorder="1" applyAlignment="1">
      <alignment vertical="center" wrapText="1"/>
    </xf>
    <xf numFmtId="164" fontId="2" fillId="4" borderId="36" xfId="0" applyNumberFormat="1" applyFont="1" applyFill="1" applyBorder="1" applyAlignment="1">
      <alignment vertical="center" wrapText="1"/>
    </xf>
    <xf numFmtId="0" fontId="2" fillId="4" borderId="55" xfId="0" applyFont="1" applyFill="1" applyBorder="1" applyAlignment="1">
      <alignment vertical="center" wrapText="1"/>
    </xf>
    <xf numFmtId="0" fontId="2" fillId="4" borderId="62" xfId="0" applyFont="1" applyFill="1" applyBorder="1" applyAlignment="1">
      <alignment vertical="center" wrapText="1"/>
    </xf>
    <xf numFmtId="0" fontId="2" fillId="4" borderId="57" xfId="0" applyFont="1" applyFill="1" applyBorder="1" applyAlignment="1">
      <alignment vertical="center" wrapText="1"/>
    </xf>
    <xf numFmtId="3" fontId="2" fillId="5" borderId="7" xfId="0" applyNumberFormat="1" applyFont="1" applyFill="1" applyBorder="1" applyAlignment="1">
      <alignment vertical="center" wrapText="1"/>
    </xf>
    <xf numFmtId="164" fontId="2" fillId="4" borderId="9" xfId="0" applyNumberFormat="1" applyFont="1" applyFill="1" applyBorder="1" applyAlignment="1">
      <alignment vertical="center" wrapText="1"/>
    </xf>
    <xf numFmtId="164" fontId="2" fillId="4" borderId="57" xfId="0" applyNumberFormat="1" applyFont="1" applyFill="1" applyBorder="1" applyAlignment="1">
      <alignment vertical="center" wrapText="1"/>
    </xf>
    <xf numFmtId="0" fontId="0" fillId="0" borderId="0" xfId="0" applyFont="1" applyAlignment="1"/>
    <xf numFmtId="0" fontId="2" fillId="0" borderId="4" xfId="0" applyFont="1" applyBorder="1"/>
    <xf numFmtId="0" fontId="2" fillId="0" borderId="58" xfId="0" applyFont="1" applyBorder="1"/>
    <xf numFmtId="0" fontId="2" fillId="0" borderId="70" xfId="0" applyFont="1" applyBorder="1"/>
    <xf numFmtId="0" fontId="21" fillId="4" borderId="3" xfId="0" applyFont="1" applyFill="1" applyBorder="1" applyAlignment="1">
      <alignment vertical="center" wrapText="1"/>
    </xf>
    <xf numFmtId="0" fontId="14" fillId="6" borderId="3" xfId="0" applyFont="1" applyFill="1" applyBorder="1" applyAlignment="1">
      <alignment vertical="center" wrapText="1"/>
    </xf>
    <xf numFmtId="0" fontId="5" fillId="4" borderId="86" xfId="0" applyFont="1" applyFill="1" applyBorder="1" applyAlignment="1">
      <alignment vertical="center" wrapText="1"/>
    </xf>
    <xf numFmtId="0" fontId="5" fillId="4" borderId="88" xfId="0" applyFont="1" applyFill="1" applyBorder="1" applyAlignment="1">
      <alignment horizontal="right" vertical="center" wrapText="1"/>
    </xf>
    <xf numFmtId="0" fontId="4" fillId="6" borderId="3" xfId="0" applyFont="1" applyFill="1" applyBorder="1" applyAlignment="1">
      <alignment vertical="center" wrapText="1"/>
    </xf>
    <xf numFmtId="0" fontId="0" fillId="0" borderId="0" xfId="0" applyFont="1" applyAlignment="1"/>
    <xf numFmtId="0" fontId="30" fillId="4" borderId="7" xfId="0" applyFont="1" applyFill="1" applyBorder="1" applyAlignment="1">
      <alignment vertical="center" wrapText="1"/>
    </xf>
    <xf numFmtId="0" fontId="27" fillId="4" borderId="7" xfId="0" applyFont="1" applyFill="1" applyBorder="1" applyAlignment="1">
      <alignment horizontal="center" vertical="center" wrapText="1"/>
    </xf>
    <xf numFmtId="0" fontId="0" fillId="0" borderId="0" xfId="0" applyFont="1" applyFill="1" applyAlignment="1"/>
    <xf numFmtId="0" fontId="5" fillId="0" borderId="30" xfId="0" applyFont="1" applyFill="1" applyBorder="1" applyAlignment="1">
      <alignment horizontal="center"/>
    </xf>
    <xf numFmtId="0" fontId="5" fillId="5" borderId="31" xfId="0" applyFont="1" applyFill="1" applyBorder="1" applyAlignment="1"/>
    <xf numFmtId="0" fontId="4" fillId="6" borderId="89" xfId="0" applyFont="1" applyFill="1" applyBorder="1" applyAlignment="1"/>
    <xf numFmtId="0" fontId="5" fillId="6" borderId="0" xfId="0" applyFont="1" applyFill="1" applyBorder="1"/>
    <xf numFmtId="49" fontId="30" fillId="4" borderId="59" xfId="0" applyNumberFormat="1" applyFont="1" applyFill="1" applyBorder="1" applyAlignment="1"/>
    <xf numFmtId="164" fontId="7" fillId="0" borderId="9" xfId="0" applyNumberFormat="1" applyFont="1" applyFill="1" applyBorder="1" applyAlignment="1">
      <alignment horizontal="center"/>
    </xf>
    <xf numFmtId="0" fontId="1" fillId="2" borderId="0" xfId="0" applyFont="1" applyFill="1" applyBorder="1" applyAlignment="1">
      <alignment horizontal="center" vertical="center" wrapText="1"/>
    </xf>
    <xf numFmtId="0" fontId="2" fillId="0" borderId="56" xfId="0" applyFont="1" applyBorder="1"/>
    <xf numFmtId="0" fontId="5" fillId="4" borderId="10" xfId="0" applyFont="1" applyFill="1" applyBorder="1"/>
    <xf numFmtId="0" fontId="2" fillId="0" borderId="11" xfId="0" applyFont="1" applyBorder="1"/>
    <xf numFmtId="0" fontId="5" fillId="4" borderId="10" xfId="0" applyFont="1" applyFill="1" applyBorder="1" applyAlignment="1">
      <alignment horizontal="right"/>
    </xf>
    <xf numFmtId="0" fontId="5" fillId="5" borderId="10" xfId="0" applyFont="1" applyFill="1" applyBorder="1" applyAlignment="1"/>
    <xf numFmtId="0" fontId="2" fillId="0" borderId="8" xfId="0" applyFont="1" applyBorder="1"/>
    <xf numFmtId="0" fontId="5" fillId="5" borderId="10" xfId="0" applyFont="1" applyFill="1" applyBorder="1" applyAlignment="1">
      <alignment horizontal="center"/>
    </xf>
    <xf numFmtId="0" fontId="5" fillId="4" borderId="10" xfId="0" applyFont="1" applyFill="1" applyBorder="1" applyAlignment="1">
      <alignment horizontal="center"/>
    </xf>
    <xf numFmtId="0" fontId="5" fillId="4" borderId="10" xfId="0" quotePrefix="1" applyFont="1" applyFill="1" applyBorder="1" applyAlignment="1">
      <alignment horizontal="center"/>
    </xf>
    <xf numFmtId="0" fontId="6" fillId="4" borderId="10" xfId="0" applyFont="1" applyFill="1" applyBorder="1" applyAlignment="1">
      <alignment horizontal="right"/>
    </xf>
    <xf numFmtId="0" fontId="1" fillId="2" borderId="1" xfId="0" applyFont="1" applyFill="1" applyBorder="1" applyAlignment="1">
      <alignment horizontal="center" vertical="center" wrapText="1"/>
    </xf>
    <xf numFmtId="0" fontId="2" fillId="0" borderId="2" xfId="0" applyFont="1" applyBorder="1"/>
    <xf numFmtId="0" fontId="2" fillId="0" borderId="6" xfId="0" applyFont="1" applyBorder="1"/>
    <xf numFmtId="0" fontId="0" fillId="0" borderId="0" xfId="0" applyFont="1" applyAlignment="1"/>
    <xf numFmtId="0" fontId="8" fillId="4" borderId="10" xfId="0" applyFont="1" applyFill="1" applyBorder="1" applyAlignment="1"/>
    <xf numFmtId="0" fontId="5" fillId="4" borderId="10" xfId="0" applyFont="1" applyFill="1" applyBorder="1" applyAlignment="1"/>
    <xf numFmtId="0" fontId="4" fillId="3" borderId="3" xfId="0" applyFont="1" applyFill="1" applyBorder="1" applyAlignment="1"/>
    <xf numFmtId="0" fontId="2" fillId="0" borderId="26" xfId="0" applyFont="1" applyBorder="1"/>
    <xf numFmtId="0" fontId="4" fillId="6" borderId="3" xfId="0" applyFont="1" applyFill="1" applyBorder="1" applyAlignment="1"/>
    <xf numFmtId="0" fontId="2" fillId="0" borderId="4" xfId="0" applyFont="1" applyBorder="1"/>
    <xf numFmtId="0" fontId="5" fillId="4" borderId="30" xfId="0" applyFont="1" applyFill="1" applyBorder="1" applyAlignment="1"/>
    <xf numFmtId="0" fontId="2" fillId="0" borderId="31" xfId="0" applyFont="1" applyBorder="1"/>
    <xf numFmtId="0" fontId="5" fillId="4" borderId="21" xfId="0" applyFont="1" applyFill="1" applyBorder="1"/>
    <xf numFmtId="0" fontId="2" fillId="0" borderId="22" xfId="0" applyFont="1" applyBorder="1"/>
    <xf numFmtId="0" fontId="5" fillId="4" borderId="21" xfId="0" applyFont="1" applyFill="1" applyBorder="1" applyAlignment="1"/>
    <xf numFmtId="0" fontId="6" fillId="4" borderId="5" xfId="0" applyFont="1" applyFill="1" applyBorder="1" applyAlignment="1"/>
    <xf numFmtId="0" fontId="4" fillId="4" borderId="21" xfId="0" applyFont="1" applyFill="1" applyBorder="1" applyAlignment="1"/>
    <xf numFmtId="0" fontId="14" fillId="6" borderId="58" xfId="0" applyFont="1" applyFill="1" applyBorder="1" applyAlignment="1"/>
    <xf numFmtId="0" fontId="6" fillId="4" borderId="60" xfId="0" applyFont="1" applyFill="1" applyBorder="1" applyAlignment="1"/>
    <xf numFmtId="0" fontId="2" fillId="0" borderId="61" xfId="0" applyFont="1" applyBorder="1"/>
    <xf numFmtId="0" fontId="5" fillId="4" borderId="37" xfId="0" applyFont="1" applyFill="1" applyBorder="1"/>
    <xf numFmtId="0" fontId="2" fillId="0" borderId="62" xfId="0" applyFont="1" applyBorder="1"/>
    <xf numFmtId="0" fontId="5" fillId="5" borderId="10" xfId="0" applyFont="1" applyFill="1" applyBorder="1" applyAlignment="1">
      <alignment horizontal="left"/>
    </xf>
    <xf numFmtId="0" fontId="5" fillId="5" borderId="11" xfId="0" applyFont="1" applyFill="1" applyBorder="1" applyAlignment="1">
      <alignment horizontal="left"/>
    </xf>
    <xf numFmtId="0" fontId="7" fillId="4" borderId="10" xfId="0" applyFont="1" applyFill="1" applyBorder="1" applyAlignment="1"/>
    <xf numFmtId="0" fontId="7" fillId="4" borderId="30" xfId="0" applyFont="1" applyFill="1" applyBorder="1" applyAlignment="1"/>
    <xf numFmtId="49" fontId="9" fillId="2" borderId="17" xfId="0" applyNumberFormat="1" applyFont="1" applyFill="1" applyBorder="1" applyAlignment="1">
      <alignment horizontal="center"/>
    </xf>
    <xf numFmtId="0" fontId="2" fillId="0" borderId="18" xfId="0" applyFont="1" applyBorder="1"/>
    <xf numFmtId="0" fontId="2" fillId="0" borderId="19" xfId="0" applyFont="1" applyBorder="1"/>
    <xf numFmtId="0" fontId="4" fillId="6" borderId="15" xfId="0" applyFont="1" applyFill="1" applyBorder="1" applyAlignment="1"/>
    <xf numFmtId="0" fontId="2" fillId="0" borderId="16" xfId="0" applyFont="1" applyBorder="1"/>
    <xf numFmtId="0" fontId="11" fillId="5" borderId="10" xfId="0" applyFont="1" applyFill="1" applyBorder="1" applyAlignment="1">
      <alignment horizontal="left"/>
    </xf>
    <xf numFmtId="0" fontId="11" fillId="5" borderId="11" xfId="0" applyFont="1" applyFill="1" applyBorder="1" applyAlignment="1">
      <alignment horizontal="left"/>
    </xf>
    <xf numFmtId="0" fontId="5" fillId="5" borderId="30" xfId="0" applyFont="1" applyFill="1" applyBorder="1" applyAlignment="1"/>
    <xf numFmtId="1" fontId="9" fillId="2" borderId="3" xfId="0" applyNumberFormat="1" applyFont="1" applyFill="1" applyBorder="1" applyAlignment="1">
      <alignment horizontal="center"/>
    </xf>
    <xf numFmtId="0" fontId="2" fillId="0" borderId="58" xfId="0" applyFont="1" applyBorder="1"/>
    <xf numFmtId="0" fontId="4" fillId="6" borderId="76" xfId="0" applyFont="1" applyFill="1" applyBorder="1" applyAlignment="1">
      <alignment horizontal="center"/>
    </xf>
    <xf numFmtId="0" fontId="2" fillId="0" borderId="77" xfId="0" applyFont="1" applyBorder="1"/>
    <xf numFmtId="164" fontId="5" fillId="4" borderId="79" xfId="0" applyNumberFormat="1" applyFont="1" applyFill="1" applyBorder="1" applyAlignment="1">
      <alignment horizontal="center" vertical="center" wrapText="1"/>
    </xf>
    <xf numFmtId="0" fontId="2" fillId="0" borderId="80" xfId="0" applyFont="1" applyBorder="1"/>
    <xf numFmtId="0" fontId="24" fillId="4" borderId="37" xfId="0" applyFont="1" applyFill="1" applyBorder="1" applyAlignment="1">
      <alignment horizontal="left" vertical="center" wrapText="1"/>
    </xf>
    <xf numFmtId="0" fontId="2" fillId="0" borderId="37" xfId="0" applyFont="1" applyBorder="1"/>
    <xf numFmtId="0" fontId="3" fillId="4" borderId="37" xfId="0" applyFont="1" applyFill="1" applyBorder="1" applyAlignment="1">
      <alignment vertical="center" wrapText="1"/>
    </xf>
    <xf numFmtId="0" fontId="2" fillId="0" borderId="14" xfId="0" applyFont="1" applyBorder="1"/>
    <xf numFmtId="0" fontId="20" fillId="3" borderId="3" xfId="0" applyFont="1" applyFill="1" applyBorder="1" applyAlignment="1">
      <alignment horizontal="left" vertical="center" wrapText="1"/>
    </xf>
    <xf numFmtId="0" fontId="20" fillId="3" borderId="58" xfId="0" applyFont="1" applyFill="1" applyBorder="1" applyAlignment="1">
      <alignment horizontal="left" vertical="center" wrapText="1"/>
    </xf>
    <xf numFmtId="0" fontId="26" fillId="4" borderId="10" xfId="0" applyFont="1" applyFill="1" applyBorder="1" applyAlignment="1">
      <alignment vertical="center" wrapText="1"/>
    </xf>
  </cellXfs>
  <cellStyles count="1">
    <cellStyle name="Normal" xfId="0" builtinId="0"/>
  </cellStyles>
  <dxfs count="9">
    <dxf>
      <font>
        <color rgb="FFC53929"/>
      </font>
      <fill>
        <patternFill patternType="none"/>
      </fill>
    </dxf>
    <dxf>
      <font>
        <color rgb="FF0B8043"/>
      </font>
      <fill>
        <patternFill patternType="none"/>
      </fill>
    </dxf>
    <dxf>
      <fill>
        <patternFill patternType="solid">
          <fgColor rgb="FFFF0000"/>
          <bgColor rgb="FFFF0000"/>
        </patternFill>
      </fill>
    </dxf>
    <dxf>
      <fill>
        <patternFill patternType="solid">
          <fgColor rgb="FFB7E1CD"/>
          <bgColor rgb="FFB7E1CD"/>
        </patternFill>
      </fill>
    </dxf>
    <dxf>
      <fill>
        <patternFill patternType="solid">
          <fgColor rgb="FFF4C7C3"/>
          <bgColor rgb="FFF4C7C3"/>
        </patternFill>
      </fill>
    </dxf>
    <dxf>
      <font>
        <color rgb="FFFF0000"/>
      </font>
      <fill>
        <patternFill patternType="none"/>
      </fill>
    </dxf>
    <dxf>
      <fill>
        <patternFill patternType="solid">
          <fgColor rgb="FFFF0000"/>
          <bgColor rgb="FFFF0000"/>
        </patternFill>
      </fill>
    </dxf>
    <dxf>
      <font>
        <color rgb="FFFF0000"/>
      </font>
      <fill>
        <patternFill patternType="none"/>
      </fill>
    </dxf>
    <dxf>
      <font>
        <color rgb="FFCC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AA84F"/>
    <outlinePr summaryBelow="0" summaryRight="0"/>
    <pageSetUpPr fitToPage="1"/>
  </sheetPr>
  <dimension ref="A1:L21"/>
  <sheetViews>
    <sheetView workbookViewId="0">
      <selection activeCell="K13" sqref="K13"/>
    </sheetView>
  </sheetViews>
  <sheetFormatPr defaultColWidth="14.44140625" defaultRowHeight="15.75" customHeight="1" x14ac:dyDescent="0.25"/>
  <cols>
    <col min="1" max="1" width="1.5546875" customWidth="1"/>
    <col min="2" max="2" width="11.33203125" customWidth="1"/>
    <col min="3" max="3" width="15" customWidth="1"/>
    <col min="4" max="4" width="1.5546875" customWidth="1"/>
    <col min="5" max="5" width="8.6640625" customWidth="1"/>
    <col min="6" max="6" width="1.5546875" customWidth="1"/>
    <col min="7" max="7" width="10.109375" customWidth="1"/>
    <col min="8" max="8" width="1.5546875" customWidth="1"/>
    <col min="9" max="9" width="17.33203125" customWidth="1"/>
    <col min="10" max="10" width="1.44140625" customWidth="1"/>
    <col min="11" max="11" width="24.5546875" customWidth="1"/>
    <col min="12" max="12" width="3.5546875" style="276" customWidth="1"/>
  </cols>
  <sheetData>
    <row r="1" spans="1:12" ht="14.25" customHeight="1" x14ac:dyDescent="0.25">
      <c r="A1" s="297" t="s">
        <v>0</v>
      </c>
      <c r="B1" s="298"/>
      <c r="C1" s="298"/>
      <c r="D1" s="298"/>
      <c r="E1" s="298"/>
      <c r="F1" s="298"/>
      <c r="G1" s="298"/>
      <c r="H1" s="298"/>
      <c r="I1" s="298"/>
      <c r="J1" s="298"/>
      <c r="K1" s="298"/>
      <c r="L1" s="286"/>
    </row>
    <row r="2" spans="1:12" ht="14.25" customHeight="1" x14ac:dyDescent="0.25">
      <c r="A2" s="299"/>
      <c r="B2" s="300"/>
      <c r="C2" s="300"/>
      <c r="D2" s="300"/>
      <c r="E2" s="300"/>
      <c r="F2" s="300"/>
      <c r="G2" s="300"/>
      <c r="H2" s="300"/>
      <c r="I2" s="300"/>
      <c r="J2" s="300"/>
      <c r="K2" s="300"/>
      <c r="L2" s="287"/>
    </row>
    <row r="3" spans="1:12" ht="14.25" customHeight="1" x14ac:dyDescent="0.4">
      <c r="A3" s="1"/>
      <c r="B3" s="1"/>
      <c r="C3" s="294"/>
      <c r="D3" s="292"/>
      <c r="E3" s="292"/>
      <c r="F3" s="292"/>
      <c r="G3" s="289"/>
      <c r="H3" s="1"/>
      <c r="I3" s="294"/>
      <c r="J3" s="292"/>
      <c r="K3" s="289"/>
      <c r="L3" s="3"/>
    </row>
    <row r="4" spans="1:12" ht="14.25" customHeight="1" x14ac:dyDescent="0.4">
      <c r="A4" s="2"/>
      <c r="B4" s="290" t="s">
        <v>1</v>
      </c>
      <c r="C4" s="289"/>
      <c r="D4" s="3"/>
      <c r="E4" s="293"/>
      <c r="F4" s="292"/>
      <c r="G4" s="292"/>
      <c r="H4" s="292"/>
      <c r="I4" s="292"/>
      <c r="J4" s="292"/>
      <c r="K4" s="289"/>
      <c r="L4" s="3"/>
    </row>
    <row r="5" spans="1:12" ht="14.25" customHeight="1" x14ac:dyDescent="0.4">
      <c r="A5" s="2"/>
      <c r="B5" s="290"/>
      <c r="C5" s="289"/>
      <c r="D5" s="3"/>
      <c r="E5" s="294"/>
      <c r="F5" s="292"/>
      <c r="G5" s="292"/>
      <c r="H5" s="292"/>
      <c r="I5" s="292"/>
      <c r="J5" s="292"/>
      <c r="K5" s="289"/>
      <c r="L5" s="3"/>
    </row>
    <row r="6" spans="1:12" ht="14.25" customHeight="1" x14ac:dyDescent="0.4">
      <c r="A6" s="2"/>
      <c r="B6" s="290" t="s">
        <v>2</v>
      </c>
      <c r="C6" s="289"/>
      <c r="D6" s="3"/>
      <c r="E6" s="293"/>
      <c r="F6" s="292"/>
      <c r="G6" s="292"/>
      <c r="H6" s="292"/>
      <c r="I6" s="292"/>
      <c r="J6" s="292"/>
      <c r="K6" s="289"/>
      <c r="L6" s="3"/>
    </row>
    <row r="7" spans="1:12" ht="14.25" customHeight="1" x14ac:dyDescent="0.4">
      <c r="A7" s="2"/>
      <c r="B7" s="290"/>
      <c r="C7" s="289"/>
      <c r="D7" s="3"/>
      <c r="E7" s="294"/>
      <c r="F7" s="292"/>
      <c r="G7" s="292"/>
      <c r="H7" s="292"/>
      <c r="I7" s="292"/>
      <c r="J7" s="292"/>
      <c r="K7" s="289"/>
      <c r="L7" s="3"/>
    </row>
    <row r="8" spans="1:12" ht="14.25" customHeight="1" x14ac:dyDescent="0.4">
      <c r="A8" s="2"/>
      <c r="B8" s="296" t="s">
        <v>3</v>
      </c>
      <c r="C8" s="289"/>
      <c r="D8" s="6"/>
      <c r="E8" s="293"/>
      <c r="F8" s="292"/>
      <c r="G8" s="292"/>
      <c r="H8" s="6"/>
      <c r="I8" s="7" t="s">
        <v>4</v>
      </c>
      <c r="J8" s="6"/>
      <c r="K8" s="8"/>
      <c r="L8" s="3"/>
    </row>
    <row r="9" spans="1:12" ht="14.25" customHeight="1" x14ac:dyDescent="0.4">
      <c r="A9" s="2"/>
      <c r="B9" s="290"/>
      <c r="C9" s="289"/>
      <c r="D9" s="3"/>
      <c r="E9" s="294"/>
      <c r="F9" s="292"/>
      <c r="G9" s="292"/>
      <c r="H9" s="292"/>
      <c r="I9" s="292"/>
      <c r="J9" s="292"/>
      <c r="K9" s="289"/>
      <c r="L9" s="3"/>
    </row>
    <row r="10" spans="1:12" ht="14.25" customHeight="1" x14ac:dyDescent="0.4">
      <c r="A10" s="2"/>
      <c r="B10" s="290" t="s">
        <v>5</v>
      </c>
      <c r="C10" s="289"/>
      <c r="D10" s="3"/>
      <c r="E10" s="293" t="s">
        <v>157</v>
      </c>
      <c r="F10" s="292"/>
      <c r="G10" s="292"/>
      <c r="H10" s="292"/>
      <c r="I10" s="292"/>
      <c r="J10" s="292"/>
      <c r="K10" s="289"/>
      <c r="L10" s="3"/>
    </row>
    <row r="11" spans="1:12" ht="14.25" customHeight="1" x14ac:dyDescent="0.4">
      <c r="A11" s="2"/>
      <c r="B11" s="290"/>
      <c r="C11" s="289"/>
      <c r="D11" s="2"/>
      <c r="E11" s="295"/>
      <c r="F11" s="292"/>
      <c r="G11" s="289"/>
      <c r="H11" s="2"/>
      <c r="I11" s="9"/>
      <c r="J11" s="9"/>
      <c r="K11" s="9"/>
      <c r="L11" s="3"/>
    </row>
    <row r="12" spans="1:12" ht="14.25" customHeight="1" x14ac:dyDescent="0.4">
      <c r="A12" s="2"/>
      <c r="B12" s="290" t="s">
        <v>6</v>
      </c>
      <c r="C12" s="289"/>
      <c r="D12" s="2"/>
      <c r="E12" s="293"/>
      <c r="F12" s="292"/>
      <c r="G12" s="289"/>
      <c r="H12" s="9"/>
      <c r="I12" s="10" t="s">
        <v>7</v>
      </c>
      <c r="J12" s="11"/>
      <c r="K12" s="285">
        <v>0</v>
      </c>
      <c r="L12" s="3"/>
    </row>
    <row r="13" spans="1:12" ht="14.25" customHeight="1" x14ac:dyDescent="0.4">
      <c r="A13" s="2"/>
      <c r="B13" s="10"/>
      <c r="C13" s="10"/>
      <c r="D13" s="2"/>
      <c r="E13" s="294"/>
      <c r="F13" s="292"/>
      <c r="G13" s="289"/>
      <c r="H13" s="9"/>
      <c r="I13" s="2"/>
      <c r="J13" s="11"/>
      <c r="K13" s="11"/>
      <c r="L13" s="3"/>
    </row>
    <row r="14" spans="1:12" ht="14.25" customHeight="1" x14ac:dyDescent="0.4">
      <c r="A14" s="2"/>
      <c r="B14" s="290" t="s">
        <v>8</v>
      </c>
      <c r="C14" s="289"/>
      <c r="D14" s="2"/>
      <c r="E14" s="293"/>
      <c r="F14" s="292"/>
      <c r="G14" s="289"/>
      <c r="H14" s="9"/>
      <c r="I14" s="10" t="s">
        <v>9</v>
      </c>
      <c r="J14" s="2"/>
      <c r="K14" s="12">
        <f ca="1">IF(E10="","[Indtast først kursustype]",VLOOKUP(E10,'Rammetal og satser'!A18:B27,2,FALSE))</f>
        <v>1</v>
      </c>
      <c r="L14" s="3"/>
    </row>
    <row r="15" spans="1:12" ht="14.25" customHeight="1" x14ac:dyDescent="0.4">
      <c r="A15" s="9"/>
      <c r="B15" s="288"/>
      <c r="C15" s="289"/>
      <c r="D15" s="9"/>
      <c r="E15" s="288"/>
      <c r="F15" s="292"/>
      <c r="G15" s="289"/>
      <c r="H15" s="9"/>
      <c r="I15" s="9"/>
      <c r="J15" s="9"/>
      <c r="K15" s="9"/>
      <c r="L15" s="3"/>
    </row>
    <row r="16" spans="1:12" ht="14.25" customHeight="1" x14ac:dyDescent="0.4">
      <c r="A16" s="2"/>
      <c r="B16" s="290"/>
      <c r="C16" s="289"/>
      <c r="D16" s="2"/>
      <c r="E16" s="2"/>
      <c r="F16" s="2"/>
      <c r="G16" s="2"/>
      <c r="H16" s="9"/>
      <c r="I16" s="2"/>
      <c r="J16" s="2"/>
      <c r="K16" s="11"/>
      <c r="L16" s="3"/>
    </row>
    <row r="17" spans="1:12" ht="14.25" customHeight="1" x14ac:dyDescent="0.4">
      <c r="A17" s="2"/>
      <c r="B17" s="10"/>
      <c r="C17" s="10"/>
      <c r="D17" s="2"/>
      <c r="E17" s="301" t="s">
        <v>10</v>
      </c>
      <c r="F17" s="292"/>
      <c r="G17" s="289"/>
      <c r="H17" s="14"/>
      <c r="I17" s="301" t="s">
        <v>11</v>
      </c>
      <c r="J17" s="292"/>
      <c r="K17" s="289"/>
      <c r="L17" s="3"/>
    </row>
    <row r="18" spans="1:12" ht="14.25" customHeight="1" x14ac:dyDescent="0.4">
      <c r="A18" s="2"/>
      <c r="B18" s="290" t="s">
        <v>222</v>
      </c>
      <c r="C18" s="289"/>
      <c r="D18" s="2"/>
      <c r="E18" s="291"/>
      <c r="F18" s="292"/>
      <c r="G18" s="289"/>
      <c r="H18" s="2"/>
      <c r="I18" s="291"/>
      <c r="J18" s="292"/>
      <c r="K18" s="289"/>
      <c r="L18" s="3"/>
    </row>
    <row r="19" spans="1:12" ht="14.25" customHeight="1" x14ac:dyDescent="0.4">
      <c r="A19" s="2"/>
      <c r="B19" s="290" t="s">
        <v>223</v>
      </c>
      <c r="C19" s="289"/>
      <c r="D19" s="2"/>
      <c r="E19" s="291"/>
      <c r="F19" s="292"/>
      <c r="G19" s="289"/>
      <c r="H19" s="2"/>
      <c r="I19" s="291"/>
      <c r="J19" s="292"/>
      <c r="K19" s="289"/>
      <c r="L19" s="3"/>
    </row>
    <row r="20" spans="1:12" ht="14.25" customHeight="1" x14ac:dyDescent="0.4">
      <c r="A20" s="2"/>
      <c r="B20" s="290" t="s">
        <v>12</v>
      </c>
      <c r="C20" s="289"/>
      <c r="D20" s="2"/>
      <c r="E20" s="291"/>
      <c r="F20" s="292"/>
      <c r="G20" s="289"/>
      <c r="H20" s="2"/>
      <c r="I20" s="291"/>
      <c r="J20" s="292"/>
      <c r="K20" s="289"/>
      <c r="L20" s="3"/>
    </row>
    <row r="21" spans="1:12" ht="14.25" customHeight="1" x14ac:dyDescent="0.4">
      <c r="A21" s="2"/>
      <c r="B21" s="290"/>
      <c r="C21" s="289"/>
      <c r="D21" s="2"/>
      <c r="E21" s="302"/>
      <c r="F21" s="292"/>
      <c r="G21" s="289"/>
      <c r="H21" s="2"/>
      <c r="I21" s="2"/>
      <c r="J21" s="2"/>
      <c r="K21" s="9"/>
      <c r="L21" s="3"/>
    </row>
  </sheetData>
  <mergeCells count="41">
    <mergeCell ref="B16:C16"/>
    <mergeCell ref="E17:G17"/>
    <mergeCell ref="I17:K17"/>
    <mergeCell ref="B21:C21"/>
    <mergeCell ref="E21:G21"/>
    <mergeCell ref="I20:K20"/>
    <mergeCell ref="I18:K18"/>
    <mergeCell ref="I19:K19"/>
    <mergeCell ref="B7:C7"/>
    <mergeCell ref="E7:K7"/>
    <mergeCell ref="B8:C8"/>
    <mergeCell ref="A1:K2"/>
    <mergeCell ref="C3:G3"/>
    <mergeCell ref="I3:K3"/>
    <mergeCell ref="E4:K4"/>
    <mergeCell ref="E5:K5"/>
    <mergeCell ref="B4:C4"/>
    <mergeCell ref="B5:C5"/>
    <mergeCell ref="E8:G8"/>
    <mergeCell ref="B9:C9"/>
    <mergeCell ref="E9:K9"/>
    <mergeCell ref="B10:C10"/>
    <mergeCell ref="E10:K10"/>
    <mergeCell ref="B11:C11"/>
    <mergeCell ref="E11:G11"/>
    <mergeCell ref="L1:L2"/>
    <mergeCell ref="B15:C15"/>
    <mergeCell ref="B20:C20"/>
    <mergeCell ref="E20:G20"/>
    <mergeCell ref="B18:C18"/>
    <mergeCell ref="E18:G18"/>
    <mergeCell ref="B19:C19"/>
    <mergeCell ref="E19:G19"/>
    <mergeCell ref="E15:G15"/>
    <mergeCell ref="B6:C6"/>
    <mergeCell ref="E6:K6"/>
    <mergeCell ref="E13:G13"/>
    <mergeCell ref="B14:C14"/>
    <mergeCell ref="E14:G14"/>
    <mergeCell ref="B12:C12"/>
    <mergeCell ref="E12:G12"/>
  </mergeCells>
  <dataValidations count="1">
    <dataValidation type="decimal" allowBlank="1" showDropDown="1" showInputMessage="1" prompt="Angiv et tal mellem 1 og 20. Hvis PLan-start eller PUF med mere en 60 kursister er maksimum 25." sqref="E14" xr:uid="{00000000-0002-0000-0000-000001000000}">
      <formula1>1</formula1>
      <formula2>20</formula2>
    </dataValidation>
  </dataValidations>
  <pageMargins left="0.25" right="0.25" top="0.75" bottom="0.75" header="0.3" footer="0.3"/>
  <pageSetup paperSize="9" fitToHeight="0" orientation="portrait" r:id="rId1"/>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'Rammetal og satser'!$A$5:$A$13</xm:f>
          </x14:formula1>
          <xm:sqref>E10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0000"/>
    <outlinePr summaryBelow="0" summaryRight="0"/>
    <pageSetUpPr fitToPage="1"/>
  </sheetPr>
  <dimension ref="A1:K106"/>
  <sheetViews>
    <sheetView workbookViewId="0">
      <pane ySplit="2" topLeftCell="A3" activePane="bottomLeft" state="frozen"/>
      <selection pane="bottomLeft" activeCell="F114" sqref="F114"/>
    </sheetView>
  </sheetViews>
  <sheetFormatPr defaultColWidth="14.44140625" defaultRowHeight="15.75" customHeight="1" x14ac:dyDescent="0.25"/>
  <cols>
    <col min="1" max="1" width="6" customWidth="1"/>
    <col min="2" max="2" width="23.33203125" customWidth="1"/>
    <col min="3" max="3" width="18" customWidth="1"/>
    <col min="4" max="4" width="2.44140625" customWidth="1"/>
    <col min="8" max="8" width="2.88671875" customWidth="1"/>
  </cols>
  <sheetData>
    <row r="1" spans="1:11" ht="14.25" customHeight="1" x14ac:dyDescent="0.4">
      <c r="A1" s="323" t="s">
        <v>0</v>
      </c>
      <c r="B1" s="324"/>
      <c r="C1" s="324"/>
      <c r="D1" s="324"/>
      <c r="E1" s="324"/>
      <c r="F1" s="324"/>
      <c r="G1" s="324"/>
      <c r="H1" s="324"/>
      <c r="I1" s="324"/>
      <c r="J1" s="324"/>
      <c r="K1" s="325"/>
    </row>
    <row r="2" spans="1:11" ht="14.25" customHeight="1" x14ac:dyDescent="0.4">
      <c r="A2" s="15" t="s">
        <v>13</v>
      </c>
      <c r="B2" s="313"/>
      <c r="C2" s="310"/>
      <c r="D2" s="16"/>
      <c r="E2" s="17" t="s">
        <v>14</v>
      </c>
      <c r="F2" s="18" t="s">
        <v>15</v>
      </c>
      <c r="G2" s="19" t="s">
        <v>16</v>
      </c>
      <c r="H2" s="20"/>
      <c r="I2" s="21"/>
      <c r="J2" s="18" t="s">
        <v>17</v>
      </c>
      <c r="K2" s="18" t="s">
        <v>18</v>
      </c>
    </row>
    <row r="3" spans="1:11" ht="14.25" customHeight="1" x14ac:dyDescent="0.4">
      <c r="A3" s="22"/>
      <c r="B3" s="303" t="s">
        <v>19</v>
      </c>
      <c r="C3" s="304"/>
      <c r="D3" s="23"/>
      <c r="E3" s="24"/>
      <c r="F3" s="24"/>
      <c r="G3" s="25"/>
      <c r="H3" s="23"/>
      <c r="I3" s="23"/>
      <c r="J3" s="23">
        <f>SUM(J5:J14)</f>
        <v>0</v>
      </c>
      <c r="K3" s="26"/>
    </row>
    <row r="4" spans="1:11" ht="14.25" customHeight="1" x14ac:dyDescent="0.4">
      <c r="A4" s="27" t="s">
        <v>20</v>
      </c>
      <c r="B4" s="326" t="s">
        <v>21</v>
      </c>
      <c r="C4" s="327"/>
      <c r="D4" s="28"/>
      <c r="E4" s="29" t="s">
        <v>22</v>
      </c>
      <c r="F4" s="30" t="s">
        <v>22</v>
      </c>
      <c r="G4" s="31"/>
      <c r="H4" s="32"/>
      <c r="I4" s="33"/>
      <c r="J4" s="33"/>
      <c r="K4" s="33"/>
    </row>
    <row r="5" spans="1:11" ht="14.25" customHeight="1" x14ac:dyDescent="0.4">
      <c r="A5" s="34" t="s">
        <v>23</v>
      </c>
      <c r="B5" s="322" t="s">
        <v>24</v>
      </c>
      <c r="C5" s="308"/>
      <c r="D5" s="35"/>
      <c r="E5" s="36" t="s">
        <v>22</v>
      </c>
      <c r="F5" s="36" t="s">
        <v>22</v>
      </c>
      <c r="G5" s="37"/>
      <c r="H5" s="38"/>
      <c r="I5" s="39"/>
      <c r="J5" s="39">
        <f>-SUMIF(Bogføring!$C$7:$C116,A5,Bogføring!$F$7:$F116)</f>
        <v>0</v>
      </c>
      <c r="K5" s="39"/>
    </row>
    <row r="6" spans="1:11" ht="14.25" customHeight="1" x14ac:dyDescent="0.4">
      <c r="A6" s="34" t="s">
        <v>25</v>
      </c>
      <c r="B6" s="321" t="s">
        <v>26</v>
      </c>
      <c r="C6" s="289"/>
      <c r="D6" s="35"/>
      <c r="E6" s="40" t="s">
        <v>22</v>
      </c>
      <c r="F6" s="40" t="s">
        <v>22</v>
      </c>
      <c r="G6" s="41"/>
      <c r="H6" s="38"/>
      <c r="I6" s="38"/>
      <c r="J6" s="39">
        <f>-SUMIF(Bogføring!$C$7:$C116,A6,Bogføring!$F$7:$F116)</f>
        <v>0</v>
      </c>
      <c r="K6" s="38"/>
    </row>
    <row r="7" spans="1:11" ht="14.25" customHeight="1" x14ac:dyDescent="0.4">
      <c r="A7" s="34" t="s">
        <v>27</v>
      </c>
      <c r="B7" s="322" t="s">
        <v>28</v>
      </c>
      <c r="C7" s="308"/>
      <c r="D7" s="42"/>
      <c r="E7" s="40" t="s">
        <v>22</v>
      </c>
      <c r="F7" s="40" t="s">
        <v>22</v>
      </c>
      <c r="G7" s="41"/>
      <c r="H7" s="38"/>
      <c r="I7" s="38"/>
      <c r="J7" s="39">
        <f>-SUMIF(Bogføring!$C$7:$C116,A7,Bogføring!$F$7:$F116)</f>
        <v>0</v>
      </c>
      <c r="K7" s="38"/>
    </row>
    <row r="8" spans="1:11" ht="14.25" hidden="1" customHeight="1" x14ac:dyDescent="0.4">
      <c r="A8" s="34" t="s">
        <v>29</v>
      </c>
      <c r="B8" s="328" t="s">
        <v>30</v>
      </c>
      <c r="C8" s="329"/>
      <c r="D8" s="35"/>
      <c r="E8" s="40" t="s">
        <v>22</v>
      </c>
      <c r="F8" s="40" t="s">
        <v>22</v>
      </c>
      <c r="G8" s="41"/>
      <c r="H8" s="38"/>
      <c r="I8" s="38"/>
      <c r="J8" s="39">
        <f>-SUMIF(Bogføring!$C$7:$C116,A8,Bogføring!$F$7:$F116)</f>
        <v>0</v>
      </c>
      <c r="K8" s="38"/>
    </row>
    <row r="9" spans="1:11" ht="14.25" hidden="1" customHeight="1" x14ac:dyDescent="0.4">
      <c r="A9" s="34" t="s">
        <v>31</v>
      </c>
      <c r="B9" s="319" t="s">
        <v>30</v>
      </c>
      <c r="C9" s="320"/>
      <c r="D9" s="35"/>
      <c r="E9" s="40" t="s">
        <v>22</v>
      </c>
      <c r="F9" s="40" t="s">
        <v>22</v>
      </c>
      <c r="G9" s="41"/>
      <c r="H9" s="38"/>
      <c r="I9" s="38"/>
      <c r="J9" s="39">
        <f>-SUMIF(Bogføring!$C$7:$C116,A9,Bogføring!$F$7:$F116)</f>
        <v>0</v>
      </c>
      <c r="K9" s="38"/>
    </row>
    <row r="10" spans="1:11" ht="14.25" hidden="1" customHeight="1" x14ac:dyDescent="0.4">
      <c r="A10" s="34" t="s">
        <v>32</v>
      </c>
      <c r="B10" s="319" t="s">
        <v>30</v>
      </c>
      <c r="C10" s="320"/>
      <c r="D10" s="35"/>
      <c r="E10" s="40" t="s">
        <v>22</v>
      </c>
      <c r="F10" s="40" t="s">
        <v>22</v>
      </c>
      <c r="G10" s="41"/>
      <c r="H10" s="38"/>
      <c r="I10" s="38"/>
      <c r="J10" s="39">
        <f>-SUMIF(Bogføring!$C$7:$C116,A10,Bogføring!$F$7:$F116)</f>
        <v>0</v>
      </c>
      <c r="K10" s="38"/>
    </row>
    <row r="11" spans="1:11" ht="14.25" hidden="1" customHeight="1" x14ac:dyDescent="0.4">
      <c r="A11" s="34" t="s">
        <v>33</v>
      </c>
      <c r="B11" s="319" t="s">
        <v>30</v>
      </c>
      <c r="C11" s="320"/>
      <c r="D11" s="35"/>
      <c r="E11" s="40" t="s">
        <v>22</v>
      </c>
      <c r="F11" s="40" t="s">
        <v>22</v>
      </c>
      <c r="G11" s="41"/>
      <c r="H11" s="38"/>
      <c r="I11" s="38"/>
      <c r="J11" s="39">
        <f>-SUMIF(Bogføring!$C$7:$C116,A11,Bogføring!$F$7:$F116)</f>
        <v>0</v>
      </c>
      <c r="K11" s="38"/>
    </row>
    <row r="12" spans="1:11" ht="14.25" hidden="1" customHeight="1" x14ac:dyDescent="0.4">
      <c r="A12" s="34" t="s">
        <v>34</v>
      </c>
      <c r="B12" s="319" t="s">
        <v>30</v>
      </c>
      <c r="C12" s="320"/>
      <c r="D12" s="35"/>
      <c r="E12" s="40" t="s">
        <v>22</v>
      </c>
      <c r="F12" s="40" t="s">
        <v>22</v>
      </c>
      <c r="G12" s="41"/>
      <c r="H12" s="38"/>
      <c r="I12" s="38"/>
      <c r="J12" s="39">
        <f>-SUMIF(Bogføring!$C$7:$C116,A12,Bogføring!$F$7:$F116)</f>
        <v>0</v>
      </c>
      <c r="K12" s="38"/>
    </row>
    <row r="13" spans="1:11" ht="14.25" hidden="1" customHeight="1" x14ac:dyDescent="0.4">
      <c r="A13" s="34" t="s">
        <v>35</v>
      </c>
      <c r="B13" s="319" t="s">
        <v>30</v>
      </c>
      <c r="C13" s="320"/>
      <c r="D13" s="35"/>
      <c r="E13" s="40" t="s">
        <v>22</v>
      </c>
      <c r="F13" s="40" t="s">
        <v>22</v>
      </c>
      <c r="G13" s="41"/>
      <c r="H13" s="38"/>
      <c r="I13" s="38"/>
      <c r="J13" s="39">
        <f>-SUMIF(Bogføring!$C$7:$C116,A13,Bogføring!$F$7:$F116)</f>
        <v>0</v>
      </c>
      <c r="K13" s="38"/>
    </row>
    <row r="14" spans="1:11" ht="14.25" hidden="1" customHeight="1" x14ac:dyDescent="0.4">
      <c r="A14" s="34" t="s">
        <v>36</v>
      </c>
      <c r="B14" s="319" t="s">
        <v>30</v>
      </c>
      <c r="C14" s="320"/>
      <c r="D14" s="35"/>
      <c r="E14" s="40" t="s">
        <v>22</v>
      </c>
      <c r="F14" s="40" t="s">
        <v>22</v>
      </c>
      <c r="G14" s="41"/>
      <c r="H14" s="38"/>
      <c r="I14" s="38"/>
      <c r="J14" s="39">
        <f>-SUMIF(Bogføring!$C$7:$C116,A14,Bogføring!$F$7:$F116)</f>
        <v>0</v>
      </c>
      <c r="K14" s="38"/>
    </row>
    <row r="15" spans="1:11" ht="14.25" customHeight="1" x14ac:dyDescent="0.4">
      <c r="A15" s="34"/>
      <c r="B15" s="43"/>
      <c r="C15" s="43"/>
      <c r="D15" s="44"/>
      <c r="E15" s="45"/>
      <c r="F15" s="46"/>
      <c r="G15" s="47"/>
      <c r="H15" s="48"/>
      <c r="I15" s="48"/>
      <c r="J15" s="48"/>
      <c r="K15" s="48"/>
    </row>
    <row r="16" spans="1:11" ht="14.25" customHeight="1" x14ac:dyDescent="0.4">
      <c r="A16" s="22"/>
      <c r="B16" s="303" t="s">
        <v>37</v>
      </c>
      <c r="C16" s="304"/>
      <c r="D16" s="23"/>
      <c r="E16" s="49">
        <v>0</v>
      </c>
      <c r="F16" s="24">
        <f>F17+F24</f>
        <v>0</v>
      </c>
      <c r="G16" s="25">
        <f>IF(E16=0,0,E16-F16)</f>
        <v>0</v>
      </c>
      <c r="H16" s="23"/>
      <c r="I16" s="23"/>
      <c r="J16" s="23">
        <f>J17+J24</f>
        <v>0</v>
      </c>
      <c r="K16" s="50">
        <f>F16+J16</f>
        <v>0</v>
      </c>
    </row>
    <row r="17" spans="1:11" ht="14.25" customHeight="1" x14ac:dyDescent="0.4">
      <c r="A17" s="27" t="s">
        <v>38</v>
      </c>
      <c r="B17" s="326" t="s">
        <v>39</v>
      </c>
      <c r="C17" s="327"/>
      <c r="D17" s="28"/>
      <c r="E17" s="51"/>
      <c r="F17" s="52">
        <f>SUM(F18:F22)</f>
        <v>0</v>
      </c>
      <c r="G17" s="53"/>
      <c r="H17" s="54"/>
      <c r="I17" s="33"/>
      <c r="J17" s="33">
        <f>SUM(J18:J22)</f>
        <v>0</v>
      </c>
      <c r="K17" s="33"/>
    </row>
    <row r="18" spans="1:11" ht="14.25" customHeight="1" x14ac:dyDescent="0.4">
      <c r="A18" s="34" t="s">
        <v>40</v>
      </c>
      <c r="B18" s="322" t="s">
        <v>41</v>
      </c>
      <c r="C18" s="308"/>
      <c r="D18" s="35"/>
      <c r="E18" s="55" t="s">
        <v>22</v>
      </c>
      <c r="F18" s="56"/>
      <c r="G18" s="57"/>
      <c r="H18" s="58"/>
      <c r="I18" s="59"/>
      <c r="J18" s="39">
        <f>-SUMIF(Bogføring!$C$7:$C116,A18,Bogføring!$F$7:$F116)</f>
        <v>0</v>
      </c>
      <c r="K18" s="60"/>
    </row>
    <row r="19" spans="1:11" ht="14.25" customHeight="1" x14ac:dyDescent="0.4">
      <c r="A19" s="34" t="s">
        <v>42</v>
      </c>
      <c r="B19" s="321" t="s">
        <v>43</v>
      </c>
      <c r="C19" s="289"/>
      <c r="D19" s="35"/>
      <c r="E19" s="61" t="s">
        <v>22</v>
      </c>
      <c r="F19" s="62"/>
      <c r="G19" s="63"/>
      <c r="H19" s="58"/>
      <c r="I19" s="64"/>
      <c r="J19" s="39">
        <f>-SUMIF(Bogføring!$C$7:$C116,A19,Bogføring!$F$7:$F116)</f>
        <v>0</v>
      </c>
      <c r="K19" s="65"/>
    </row>
    <row r="20" spans="1:11" ht="14.25" customHeight="1" x14ac:dyDescent="0.4">
      <c r="A20" s="34" t="s">
        <v>44</v>
      </c>
      <c r="B20" s="321" t="s">
        <v>45</v>
      </c>
      <c r="C20" s="289"/>
      <c r="D20" s="35"/>
      <c r="E20" s="61" t="s">
        <v>22</v>
      </c>
      <c r="F20" s="62"/>
      <c r="G20" s="63"/>
      <c r="H20" s="58"/>
      <c r="I20" s="64"/>
      <c r="J20" s="39">
        <f>-SUMIF(Bogføring!$C$7:$C116,A20,Bogføring!$F$7:$F116)</f>
        <v>0</v>
      </c>
      <c r="K20" s="65"/>
    </row>
    <row r="21" spans="1:11" ht="14.25" customHeight="1" x14ac:dyDescent="0.4">
      <c r="A21" s="34" t="s">
        <v>46</v>
      </c>
      <c r="B21" s="321" t="s">
        <v>47</v>
      </c>
      <c r="C21" s="289"/>
      <c r="D21" s="35"/>
      <c r="E21" s="61" t="s">
        <v>22</v>
      </c>
      <c r="F21" s="62"/>
      <c r="G21" s="63"/>
      <c r="H21" s="58"/>
      <c r="I21" s="64"/>
      <c r="J21" s="39">
        <f>-SUMIF(Bogføring!$C$7:$C116,A21,Bogføring!$F$7:$F116)</f>
        <v>0</v>
      </c>
      <c r="K21" s="65"/>
    </row>
    <row r="22" spans="1:11" ht="14.25" customHeight="1" x14ac:dyDescent="0.4">
      <c r="A22" s="34" t="s">
        <v>48</v>
      </c>
      <c r="B22" s="291"/>
      <c r="C22" s="289"/>
      <c r="D22" s="35"/>
      <c r="E22" s="61" t="s">
        <v>22</v>
      </c>
      <c r="F22" s="62"/>
      <c r="G22" s="63"/>
      <c r="H22" s="58"/>
      <c r="I22" s="64"/>
      <c r="J22" s="39">
        <f>-SUMIF(Bogføring!$C$7:$C116,A22,Bogføring!$F$7:$F116)</f>
        <v>0</v>
      </c>
      <c r="K22" s="65"/>
    </row>
    <row r="23" spans="1:11" ht="14.25" customHeight="1" x14ac:dyDescent="0.4">
      <c r="A23" s="34"/>
      <c r="B23" s="311"/>
      <c r="C23" s="310"/>
      <c r="D23" s="66"/>
      <c r="E23" s="67"/>
      <c r="F23" s="46"/>
      <c r="G23" s="68"/>
      <c r="H23" s="58"/>
      <c r="I23" s="69"/>
      <c r="J23" s="39"/>
      <c r="K23" s="70"/>
    </row>
    <row r="24" spans="1:11" ht="14.25" customHeight="1" x14ac:dyDescent="0.4">
      <c r="A24" s="71" t="s">
        <v>49</v>
      </c>
      <c r="B24" s="305" t="s">
        <v>50</v>
      </c>
      <c r="C24" s="306"/>
      <c r="D24" s="72"/>
      <c r="E24" s="73"/>
      <c r="F24" s="74">
        <f>SUM(F25:F29)</f>
        <v>0</v>
      </c>
      <c r="G24" s="75"/>
      <c r="H24" s="76"/>
      <c r="I24" s="77"/>
      <c r="J24" s="77">
        <f>SUM(J25:J29)</f>
        <v>0</v>
      </c>
      <c r="K24" s="77"/>
    </row>
    <row r="25" spans="1:11" ht="14.25" customHeight="1" x14ac:dyDescent="0.4">
      <c r="A25" s="34" t="s">
        <v>51</v>
      </c>
      <c r="B25" s="322" t="s">
        <v>52</v>
      </c>
      <c r="C25" s="308"/>
      <c r="D25" s="35"/>
      <c r="E25" s="55" t="s">
        <v>22</v>
      </c>
      <c r="F25" s="78"/>
      <c r="G25" s="57"/>
      <c r="H25" s="58"/>
      <c r="I25" s="59"/>
      <c r="J25" s="39">
        <f>-SUMIF(Bogføring!$C$7:$C116,A25,Bogføring!$F$7:$F116)</f>
        <v>0</v>
      </c>
      <c r="K25" s="60"/>
    </row>
    <row r="26" spans="1:11" ht="14.25" customHeight="1" x14ac:dyDescent="0.4">
      <c r="A26" s="34" t="s">
        <v>53</v>
      </c>
      <c r="B26" s="321" t="s">
        <v>54</v>
      </c>
      <c r="C26" s="289"/>
      <c r="D26" s="35"/>
      <c r="E26" s="61" t="s">
        <v>22</v>
      </c>
      <c r="F26" s="79"/>
      <c r="G26" s="63"/>
      <c r="H26" s="58"/>
      <c r="I26" s="64"/>
      <c r="J26" s="39">
        <f>-SUMIF(Bogføring!$C$7:$C116,A26,Bogføring!$F$7:$F116)</f>
        <v>0</v>
      </c>
      <c r="K26" s="65"/>
    </row>
    <row r="27" spans="1:11" ht="14.25" customHeight="1" x14ac:dyDescent="0.4">
      <c r="A27" s="34" t="s">
        <v>55</v>
      </c>
      <c r="B27" s="321" t="s">
        <v>56</v>
      </c>
      <c r="C27" s="289"/>
      <c r="D27" s="35"/>
      <c r="E27" s="61" t="s">
        <v>22</v>
      </c>
      <c r="F27" s="79"/>
      <c r="G27" s="63"/>
      <c r="H27" s="58"/>
      <c r="I27" s="64"/>
      <c r="J27" s="39">
        <f>-SUMIF(Bogføring!$C$7:$C116,A27,Bogføring!$F$7:$F116)</f>
        <v>0</v>
      </c>
      <c r="K27" s="65"/>
    </row>
    <row r="28" spans="1:11" ht="14.25" customHeight="1" x14ac:dyDescent="0.4">
      <c r="A28" s="34" t="s">
        <v>57</v>
      </c>
      <c r="B28" s="321" t="s">
        <v>58</v>
      </c>
      <c r="C28" s="289"/>
      <c r="D28" s="35"/>
      <c r="E28" s="61" t="s">
        <v>22</v>
      </c>
      <c r="F28" s="79"/>
      <c r="G28" s="63"/>
      <c r="H28" s="58"/>
      <c r="I28" s="64"/>
      <c r="J28" s="39">
        <f>-SUMIF(Bogføring!$C$7:$C116,A28,Bogføring!$F$7:$F116)</f>
        <v>0</v>
      </c>
      <c r="K28" s="65"/>
    </row>
    <row r="29" spans="1:11" ht="14.25" customHeight="1" x14ac:dyDescent="0.4">
      <c r="A29" s="34" t="s">
        <v>59</v>
      </c>
      <c r="B29" s="291"/>
      <c r="C29" s="289"/>
      <c r="D29" s="35"/>
      <c r="E29" s="61" t="s">
        <v>22</v>
      </c>
      <c r="F29" s="79"/>
      <c r="G29" s="63"/>
      <c r="H29" s="58"/>
      <c r="I29" s="64"/>
      <c r="J29" s="39">
        <f>-SUMIF(Bogføring!$C$7:$C116,A29,Bogføring!$F$7:$F116)</f>
        <v>0</v>
      </c>
      <c r="K29" s="65"/>
    </row>
    <row r="30" spans="1:11" ht="14.25" customHeight="1" x14ac:dyDescent="0.4">
      <c r="A30" s="80"/>
      <c r="B30" s="303" t="s">
        <v>60</v>
      </c>
      <c r="C30" s="304"/>
      <c r="D30" s="81"/>
      <c r="E30" s="82"/>
      <c r="F30" s="83">
        <f>F16+F60+F81</f>
        <v>0</v>
      </c>
      <c r="G30" s="84"/>
      <c r="H30" s="81"/>
      <c r="I30" s="81"/>
      <c r="J30" s="83"/>
      <c r="K30" s="85"/>
    </row>
    <row r="31" spans="1:11" ht="14.25" customHeight="1" x14ac:dyDescent="0.4">
      <c r="A31" s="86"/>
      <c r="B31" s="2"/>
      <c r="C31" s="9"/>
      <c r="D31" s="87"/>
      <c r="E31" s="87"/>
      <c r="F31" s="87"/>
      <c r="G31" s="88"/>
      <c r="H31" s="87"/>
      <c r="I31" s="87"/>
      <c r="J31" s="89"/>
      <c r="K31" s="87"/>
    </row>
    <row r="32" spans="1:11" ht="14.25" customHeight="1" x14ac:dyDescent="0.4">
      <c r="A32" s="22"/>
      <c r="B32" s="303" t="s">
        <v>61</v>
      </c>
      <c r="C32" s="304"/>
      <c r="D32" s="90"/>
      <c r="E32" s="91">
        <f ca="1">E33+E37</f>
        <v>0</v>
      </c>
      <c r="F32" s="23">
        <f>F33+F37</f>
        <v>0</v>
      </c>
      <c r="G32" s="92">
        <f ca="1">IF(E32=0,0,E32-F32)</f>
        <v>0</v>
      </c>
      <c r="H32" s="23"/>
      <c r="I32" s="23"/>
      <c r="J32" s="23">
        <f>J33+J37</f>
        <v>0</v>
      </c>
      <c r="K32" s="50">
        <f>F32+J32</f>
        <v>0</v>
      </c>
    </row>
    <row r="33" spans="1:11" ht="14.25" customHeight="1" x14ac:dyDescent="0.4">
      <c r="A33" s="22" t="s">
        <v>62</v>
      </c>
      <c r="B33" s="305" t="s">
        <v>63</v>
      </c>
      <c r="C33" s="306"/>
      <c r="D33" s="93"/>
      <c r="E33" s="94">
        <f ca="1">SUM(E34:E35)</f>
        <v>0</v>
      </c>
      <c r="F33" s="77">
        <f>SUM(F34:F35)</f>
        <v>0</v>
      </c>
      <c r="G33" s="95">
        <f t="shared" ref="G33:G34" ca="1" si="0">E33-F33</f>
        <v>0</v>
      </c>
      <c r="H33" s="54"/>
      <c r="I33" s="77"/>
      <c r="J33" s="77">
        <f>SUM(J34:J35)</f>
        <v>0</v>
      </c>
      <c r="K33" s="77"/>
    </row>
    <row r="34" spans="1:11" ht="14.25" customHeight="1" x14ac:dyDescent="0.4">
      <c r="A34" s="34" t="s">
        <v>64</v>
      </c>
      <c r="B34" s="307" t="s">
        <v>65</v>
      </c>
      <c r="C34" s="308"/>
      <c r="D34" s="97"/>
      <c r="E34" s="98">
        <f ca="1">VLOOKUP(Oversigt!E10,'Rammetal og satser'!A19:C27,3,FALSE)*(TEAMANTAL+KURSISTANTAL)*KURSISTDAGE</f>
        <v>0</v>
      </c>
      <c r="F34" s="99"/>
      <c r="G34" s="100">
        <f t="shared" ca="1" si="0"/>
        <v>0</v>
      </c>
      <c r="H34" s="58"/>
      <c r="I34" s="59"/>
      <c r="J34" s="39">
        <f>-SUMIF(Bogføring!$C$7:$C116,A34,Bogføring!$F$7:$F116)</f>
        <v>0</v>
      </c>
      <c r="K34" s="60"/>
    </row>
    <row r="35" spans="1:11" ht="14.25" customHeight="1" x14ac:dyDescent="0.4">
      <c r="A35" s="34" t="s">
        <v>66</v>
      </c>
      <c r="B35" s="291"/>
      <c r="C35" s="289"/>
      <c r="D35" s="101"/>
      <c r="E35" s="104" t="s">
        <v>22</v>
      </c>
      <c r="F35" s="102"/>
      <c r="G35" s="103"/>
      <c r="H35" s="58"/>
      <c r="I35" s="64"/>
      <c r="J35" s="39">
        <f>-SUMIF(Bogføring!$C$7:$C116,A35,Bogføring!$F$7:$F116)</f>
        <v>0</v>
      </c>
      <c r="K35" s="65"/>
    </row>
    <row r="36" spans="1:11" ht="14.25" customHeight="1" x14ac:dyDescent="0.4">
      <c r="A36" s="34"/>
      <c r="B36" s="311"/>
      <c r="C36" s="310"/>
      <c r="D36" s="66"/>
      <c r="E36" s="69"/>
      <c r="F36" s="105"/>
      <c r="G36" s="106"/>
      <c r="H36" s="58"/>
      <c r="I36" s="69"/>
      <c r="J36" s="105"/>
      <c r="K36" s="70"/>
    </row>
    <row r="37" spans="1:11" ht="14.25" customHeight="1" x14ac:dyDescent="0.4">
      <c r="A37" s="22" t="s">
        <v>67</v>
      </c>
      <c r="B37" s="305" t="s">
        <v>68</v>
      </c>
      <c r="C37" s="306"/>
      <c r="D37" s="72"/>
      <c r="E37" s="74">
        <f>SUM(E38:E46)</f>
        <v>0</v>
      </c>
      <c r="F37" s="77">
        <f>SUM(F38:F46)</f>
        <v>0</v>
      </c>
      <c r="G37" s="95">
        <f>IF(E37=0,0,E37-F37)</f>
        <v>0</v>
      </c>
      <c r="H37" s="76"/>
      <c r="I37" s="107"/>
      <c r="J37" s="77">
        <f>SUM(J38:J46)</f>
        <v>0</v>
      </c>
      <c r="K37" s="108"/>
    </row>
    <row r="38" spans="1:11" ht="14.25" customHeight="1" x14ac:dyDescent="0.4">
      <c r="A38" s="34" t="s">
        <v>69</v>
      </c>
      <c r="B38" s="330"/>
      <c r="C38" s="308"/>
      <c r="D38" s="35"/>
      <c r="E38" s="55" t="s">
        <v>22</v>
      </c>
      <c r="F38" s="99"/>
      <c r="G38" s="100"/>
      <c r="H38" s="58"/>
      <c r="I38" s="59"/>
      <c r="J38" s="39">
        <f>-SUMIF(Bogføring!$C$7:$C$499,A38,Bogføring!$F$7:$F$499)</f>
        <v>0</v>
      </c>
      <c r="K38" s="60"/>
    </row>
    <row r="39" spans="1:11" ht="14.25" customHeight="1" x14ac:dyDescent="0.4">
      <c r="A39" s="34" t="s">
        <v>70</v>
      </c>
      <c r="B39" s="291"/>
      <c r="C39" s="289"/>
      <c r="D39" s="35"/>
      <c r="E39" s="61" t="s">
        <v>22</v>
      </c>
      <c r="F39" s="102"/>
      <c r="G39" s="109"/>
      <c r="H39" s="110"/>
      <c r="I39" s="111"/>
      <c r="J39" s="39">
        <f>-SUMIF(Bogføring!$C$7:$C$499,A39,Bogføring!$F$7:$F$499)</f>
        <v>0</v>
      </c>
      <c r="K39" s="112"/>
    </row>
    <row r="40" spans="1:11" ht="14.25" customHeight="1" x14ac:dyDescent="0.4">
      <c r="A40" s="34" t="s">
        <v>71</v>
      </c>
      <c r="B40" s="291"/>
      <c r="C40" s="289"/>
      <c r="D40" s="35"/>
      <c r="E40" s="61" t="s">
        <v>22</v>
      </c>
      <c r="F40" s="102"/>
      <c r="G40" s="109"/>
      <c r="H40" s="110"/>
      <c r="I40" s="111"/>
      <c r="J40" s="39">
        <f>-SUMIF(Bogføring!$C$7:$C$499,A40,Bogføring!$F$7:$F$499)</f>
        <v>0</v>
      </c>
      <c r="K40" s="112"/>
    </row>
    <row r="41" spans="1:11" ht="14.25" customHeight="1" x14ac:dyDescent="0.4">
      <c r="A41" s="34" t="s">
        <v>72</v>
      </c>
      <c r="B41" s="291"/>
      <c r="C41" s="289"/>
      <c r="D41" s="35"/>
      <c r="E41" s="61" t="s">
        <v>22</v>
      </c>
      <c r="F41" s="102"/>
      <c r="G41" s="109"/>
      <c r="H41" s="110"/>
      <c r="I41" s="111"/>
      <c r="J41" s="39">
        <f>-SUMIF(Bogføring!$C$7:$C$499,A41,Bogføring!$F$7:$F$499)</f>
        <v>0</v>
      </c>
      <c r="K41" s="112"/>
    </row>
    <row r="42" spans="1:11" ht="14.25" customHeight="1" x14ac:dyDescent="0.4">
      <c r="A42" s="34" t="s">
        <v>73</v>
      </c>
      <c r="B42" s="291"/>
      <c r="C42" s="289"/>
      <c r="D42" s="35"/>
      <c r="E42" s="61" t="s">
        <v>22</v>
      </c>
      <c r="F42" s="102"/>
      <c r="G42" s="109"/>
      <c r="H42" s="110"/>
      <c r="I42" s="111"/>
      <c r="J42" s="39">
        <f>-SUMIF(Bogføring!$C$7:$C$499,A42,Bogføring!$F$7:$F$499)</f>
        <v>0</v>
      </c>
      <c r="K42" s="112"/>
    </row>
    <row r="43" spans="1:11" ht="14.25" customHeight="1" x14ac:dyDescent="0.4">
      <c r="A43" s="34" t="s">
        <v>74</v>
      </c>
      <c r="B43" s="291"/>
      <c r="C43" s="289"/>
      <c r="D43" s="35"/>
      <c r="E43" s="61" t="s">
        <v>22</v>
      </c>
      <c r="F43" s="102"/>
      <c r="G43" s="109"/>
      <c r="H43" s="110"/>
      <c r="I43" s="111"/>
      <c r="J43" s="39">
        <f>-SUMIF(Bogføring!$C$7:$C$499,A43,Bogføring!$F$7:$F$499)</f>
        <v>0</v>
      </c>
      <c r="K43" s="112"/>
    </row>
    <row r="44" spans="1:11" ht="14.25" customHeight="1" x14ac:dyDescent="0.4">
      <c r="A44" s="34" t="s">
        <v>75</v>
      </c>
      <c r="B44" s="291"/>
      <c r="C44" s="289"/>
      <c r="D44" s="35"/>
      <c r="E44" s="61" t="s">
        <v>22</v>
      </c>
      <c r="F44" s="102"/>
      <c r="G44" s="109"/>
      <c r="H44" s="110"/>
      <c r="I44" s="111"/>
      <c r="J44" s="39">
        <f>-SUMIF(Bogføring!$C$7:$C$499,A44,Bogføring!$F$7:$F$499)</f>
        <v>0</v>
      </c>
      <c r="K44" s="112"/>
    </row>
    <row r="45" spans="1:11" ht="14.25" customHeight="1" x14ac:dyDescent="0.4">
      <c r="A45" s="34" t="s">
        <v>76</v>
      </c>
      <c r="B45" s="291"/>
      <c r="C45" s="289"/>
      <c r="D45" s="35"/>
      <c r="E45" s="61" t="s">
        <v>22</v>
      </c>
      <c r="F45" s="102"/>
      <c r="G45" s="109"/>
      <c r="H45" s="110"/>
      <c r="I45" s="111"/>
      <c r="J45" s="39">
        <f>-SUMIF(Bogføring!$C$7:$C$499,A45,Bogføring!$F$7:$F$499)</f>
        <v>0</v>
      </c>
      <c r="K45" s="112"/>
    </row>
    <row r="46" spans="1:11" ht="14.25" customHeight="1" x14ac:dyDescent="0.4">
      <c r="A46" s="34" t="s">
        <v>77</v>
      </c>
      <c r="B46" s="291"/>
      <c r="C46" s="289"/>
      <c r="D46" s="35"/>
      <c r="E46" s="61" t="s">
        <v>22</v>
      </c>
      <c r="F46" s="102"/>
      <c r="G46" s="109"/>
      <c r="H46" s="110"/>
      <c r="I46" s="111"/>
      <c r="J46" s="39">
        <f>-SUMIF(Bogføring!$C$7:$C$499,A46,Bogføring!$F$7:$F$499)</f>
        <v>0</v>
      </c>
      <c r="K46" s="112"/>
    </row>
    <row r="47" spans="1:11" ht="14.25" customHeight="1" x14ac:dyDescent="0.4">
      <c r="A47" s="34"/>
      <c r="B47" s="311"/>
      <c r="C47" s="310"/>
      <c r="D47" s="66"/>
      <c r="E47" s="69"/>
      <c r="F47" s="105"/>
      <c r="G47" s="106"/>
      <c r="H47" s="58"/>
      <c r="I47" s="69"/>
      <c r="J47" s="105"/>
      <c r="K47" s="70"/>
    </row>
    <row r="48" spans="1:11" ht="14.25" customHeight="1" x14ac:dyDescent="0.4">
      <c r="A48" s="22"/>
      <c r="B48" s="303" t="s">
        <v>78</v>
      </c>
      <c r="C48" s="304"/>
      <c r="D48" s="113"/>
      <c r="E48" s="114">
        <f ca="1">E37+E33+E16</f>
        <v>0</v>
      </c>
      <c r="F48" s="90">
        <f>F32+F16</f>
        <v>0</v>
      </c>
      <c r="G48" s="115">
        <f ca="1">E48-F48</f>
        <v>0</v>
      </c>
      <c r="H48" s="90"/>
      <c r="I48" s="90"/>
      <c r="J48" s="90">
        <f>J32+J16</f>
        <v>0</v>
      </c>
      <c r="K48" s="26"/>
    </row>
    <row r="49" spans="1:11" ht="14.25" customHeight="1" x14ac:dyDescent="0.4">
      <c r="A49" s="86"/>
      <c r="B49" s="2"/>
      <c r="C49" s="9"/>
      <c r="D49" s="87"/>
      <c r="E49" s="87"/>
      <c r="F49" s="87"/>
      <c r="G49" s="88"/>
      <c r="H49" s="87"/>
      <c r="I49" s="87"/>
      <c r="J49" s="89"/>
      <c r="K49" s="87"/>
    </row>
    <row r="50" spans="1:11" ht="14.25" customHeight="1" x14ac:dyDescent="0.4">
      <c r="A50" s="22" t="s">
        <v>79</v>
      </c>
      <c r="B50" s="305" t="s">
        <v>80</v>
      </c>
      <c r="C50" s="306"/>
      <c r="D50" s="116"/>
      <c r="E50" s="117" t="s">
        <v>81</v>
      </c>
      <c r="F50" s="74">
        <f>SUM(F51:F51)</f>
        <v>0</v>
      </c>
      <c r="G50" s="118"/>
      <c r="H50" s="76"/>
      <c r="I50" s="107"/>
      <c r="J50" s="77">
        <f>SUM(J51:J51)</f>
        <v>0</v>
      </c>
      <c r="K50" s="108"/>
    </row>
    <row r="51" spans="1:11" ht="14.25" customHeight="1" x14ac:dyDescent="0.4">
      <c r="A51" s="34" t="s">
        <v>82</v>
      </c>
      <c r="B51" s="307" t="s">
        <v>83</v>
      </c>
      <c r="C51" s="308"/>
      <c r="D51" s="5"/>
      <c r="E51" s="119" t="s">
        <v>22</v>
      </c>
      <c r="F51" s="102">
        <v>0</v>
      </c>
      <c r="G51" s="100"/>
      <c r="H51" s="58"/>
      <c r="I51" s="59"/>
      <c r="J51" s="39">
        <f>-SUMIF(Bogføring!$C$7:$C$499,A51,Bogføring!$F$7:$F$499)</f>
        <v>0</v>
      </c>
      <c r="K51" s="60"/>
    </row>
    <row r="52" spans="1:11" ht="14.25" customHeight="1" x14ac:dyDescent="0.4">
      <c r="A52" s="15"/>
      <c r="B52" s="309"/>
      <c r="C52" s="310"/>
      <c r="D52" s="4"/>
      <c r="E52" s="120"/>
      <c r="F52" s="105"/>
      <c r="G52" s="106"/>
      <c r="H52" s="58"/>
      <c r="I52" s="69"/>
      <c r="J52" s="105"/>
      <c r="K52" s="70"/>
    </row>
    <row r="53" spans="1:11" ht="14.25" customHeight="1" x14ac:dyDescent="0.4">
      <c r="A53" s="22" t="s">
        <v>84</v>
      </c>
      <c r="B53" s="305" t="s">
        <v>85</v>
      </c>
      <c r="C53" s="306"/>
      <c r="D53" s="72"/>
      <c r="E53" s="73"/>
      <c r="F53" s="77">
        <f>+F60+F67+F74+F81</f>
        <v>0</v>
      </c>
      <c r="G53" s="118"/>
      <c r="H53" s="76"/>
      <c r="I53" s="107"/>
      <c r="J53" s="77">
        <f t="shared" ref="J53:J59" si="1">(J60+J67+J74+J81)</f>
        <v>0</v>
      </c>
      <c r="K53" s="108"/>
    </row>
    <row r="54" spans="1:11" ht="14.25" customHeight="1" x14ac:dyDescent="0.4">
      <c r="A54" s="22"/>
      <c r="B54" s="121" t="s">
        <v>86</v>
      </c>
      <c r="C54" s="122"/>
      <c r="D54" s="72"/>
      <c r="E54" s="123"/>
      <c r="F54" s="124"/>
      <c r="G54" s="125"/>
      <c r="H54" s="76"/>
      <c r="I54" s="124"/>
      <c r="J54" s="126">
        <f t="shared" si="1"/>
        <v>0</v>
      </c>
      <c r="K54" s="124"/>
    </row>
    <row r="55" spans="1:11" ht="14.25" customHeight="1" x14ac:dyDescent="0.4">
      <c r="A55" s="22"/>
      <c r="B55" s="127" t="s">
        <v>87</v>
      </c>
      <c r="C55" s="128"/>
      <c r="D55" s="72"/>
      <c r="E55" s="129"/>
      <c r="F55" s="130"/>
      <c r="G55" s="131"/>
      <c r="H55" s="76"/>
      <c r="I55" s="130"/>
      <c r="J55" s="130">
        <f t="shared" si="1"/>
        <v>0</v>
      </c>
      <c r="K55" s="130"/>
    </row>
    <row r="56" spans="1:11" ht="14.25" customHeight="1" x14ac:dyDescent="0.4">
      <c r="A56" s="22"/>
      <c r="B56" s="127" t="s">
        <v>88</v>
      </c>
      <c r="C56" s="128"/>
      <c r="D56" s="72"/>
      <c r="E56" s="129"/>
      <c r="F56" s="130"/>
      <c r="G56" s="131"/>
      <c r="H56" s="76"/>
      <c r="I56" s="130"/>
      <c r="J56" s="130">
        <f t="shared" si="1"/>
        <v>0</v>
      </c>
      <c r="K56" s="130"/>
    </row>
    <row r="57" spans="1:11" ht="14.25" customHeight="1" x14ac:dyDescent="0.4">
      <c r="A57" s="22"/>
      <c r="B57" s="127" t="s">
        <v>89</v>
      </c>
      <c r="C57" s="128"/>
      <c r="D57" s="72"/>
      <c r="E57" s="129"/>
      <c r="F57" s="130"/>
      <c r="G57" s="131"/>
      <c r="H57" s="76"/>
      <c r="I57" s="130"/>
      <c r="J57" s="130">
        <f t="shared" si="1"/>
        <v>0</v>
      </c>
      <c r="K57" s="130"/>
    </row>
    <row r="58" spans="1:11" ht="14.25" customHeight="1" x14ac:dyDescent="0.4">
      <c r="A58" s="22"/>
      <c r="B58" s="127" t="s">
        <v>90</v>
      </c>
      <c r="C58" s="128"/>
      <c r="D58" s="72"/>
      <c r="E58" s="129"/>
      <c r="F58" s="130"/>
      <c r="G58" s="131"/>
      <c r="H58" s="76"/>
      <c r="I58" s="130"/>
      <c r="J58" s="130">
        <f t="shared" si="1"/>
        <v>0</v>
      </c>
      <c r="K58" s="130"/>
    </row>
    <row r="59" spans="1:11" ht="14.25" customHeight="1" x14ac:dyDescent="0.4">
      <c r="A59" s="22"/>
      <c r="B59" s="132" t="s">
        <v>91</v>
      </c>
      <c r="C59" s="133"/>
      <c r="D59" s="72"/>
      <c r="E59" s="134"/>
      <c r="F59" s="135"/>
      <c r="G59" s="136"/>
      <c r="H59" s="76"/>
      <c r="I59" s="135"/>
      <c r="J59" s="135">
        <f t="shared" si="1"/>
        <v>0</v>
      </c>
      <c r="K59" s="135"/>
    </row>
    <row r="60" spans="1:11" ht="14.25" customHeight="1" x14ac:dyDescent="0.4">
      <c r="A60" s="34" t="s">
        <v>92</v>
      </c>
      <c r="B60" s="307" t="s">
        <v>93</v>
      </c>
      <c r="C60" s="308"/>
      <c r="D60" s="35"/>
      <c r="E60" s="55" t="s">
        <v>22</v>
      </c>
      <c r="F60" s="39">
        <f>SUM(F61:F66)</f>
        <v>0</v>
      </c>
      <c r="G60" s="100"/>
      <c r="H60" s="58"/>
      <c r="I60" s="59"/>
      <c r="J60" s="39">
        <f>SUM(J61:J66)</f>
        <v>0</v>
      </c>
      <c r="K60" s="60"/>
    </row>
    <row r="61" spans="1:11" ht="14.25" customHeight="1" x14ac:dyDescent="0.4">
      <c r="A61" s="137" t="s">
        <v>94</v>
      </c>
      <c r="B61" s="138" t="s">
        <v>86</v>
      </c>
      <c r="C61" s="139"/>
      <c r="D61" s="35"/>
      <c r="E61" s="55" t="s">
        <v>22</v>
      </c>
      <c r="F61" s="102"/>
      <c r="G61" s="100"/>
      <c r="H61" s="58"/>
      <c r="I61" s="59"/>
      <c r="J61" s="140">
        <f>-SUMIF(Bogføring!$C$7:$C$499,A61,Bogføring!$F$7:$F$499)</f>
        <v>0</v>
      </c>
      <c r="K61" s="60"/>
    </row>
    <row r="62" spans="1:11" ht="14.25" customHeight="1" x14ac:dyDescent="0.4">
      <c r="A62" s="137" t="s">
        <v>95</v>
      </c>
      <c r="B62" s="138" t="s">
        <v>87</v>
      </c>
      <c r="C62" s="139"/>
      <c r="D62" s="35"/>
      <c r="E62" s="55" t="s">
        <v>22</v>
      </c>
      <c r="F62" s="102"/>
      <c r="G62" s="100"/>
      <c r="H62" s="58"/>
      <c r="I62" s="59"/>
      <c r="J62" s="140">
        <f>-SUMIF(Bogføring!$C$7:$C$499,A62,Bogføring!$F$7:$F$499)</f>
        <v>0</v>
      </c>
      <c r="K62" s="60"/>
    </row>
    <row r="63" spans="1:11" ht="14.25" customHeight="1" x14ac:dyDescent="0.4">
      <c r="A63" s="137" t="s">
        <v>96</v>
      </c>
      <c r="B63" s="138" t="s">
        <v>88</v>
      </c>
      <c r="C63" s="139"/>
      <c r="D63" s="35"/>
      <c r="E63" s="55" t="s">
        <v>22</v>
      </c>
      <c r="F63" s="102"/>
      <c r="G63" s="100"/>
      <c r="H63" s="58"/>
      <c r="I63" s="59"/>
      <c r="J63" s="140">
        <f>-SUMIF(Bogføring!$C$7:$C$499,A63,Bogføring!$F$7:$F$499)</f>
        <v>0</v>
      </c>
      <c r="K63" s="60"/>
    </row>
    <row r="64" spans="1:11" ht="14.25" customHeight="1" x14ac:dyDescent="0.4">
      <c r="A64" s="137" t="s">
        <v>97</v>
      </c>
      <c r="B64" s="138" t="s">
        <v>89</v>
      </c>
      <c r="C64" s="139"/>
      <c r="D64" s="35"/>
      <c r="E64" s="55" t="s">
        <v>22</v>
      </c>
      <c r="F64" s="102"/>
      <c r="G64" s="100"/>
      <c r="H64" s="58"/>
      <c r="I64" s="59"/>
      <c r="J64" s="140">
        <f>-SUMIF(Bogføring!$C$7:$C$499,A64,Bogføring!$F$7:$F$499)</f>
        <v>0</v>
      </c>
      <c r="K64" s="60"/>
    </row>
    <row r="65" spans="1:11" ht="14.25" customHeight="1" x14ac:dyDescent="0.4">
      <c r="A65" s="137" t="s">
        <v>98</v>
      </c>
      <c r="B65" s="138" t="s">
        <v>90</v>
      </c>
      <c r="C65" s="139"/>
      <c r="D65" s="35"/>
      <c r="E65" s="55" t="s">
        <v>22</v>
      </c>
      <c r="F65" s="102"/>
      <c r="G65" s="100"/>
      <c r="H65" s="58"/>
      <c r="I65" s="59"/>
      <c r="J65" s="140">
        <f>-SUMIF(Bogføring!$C$7:$C$499,A65,Bogføring!$F$7:$F$499)</f>
        <v>0</v>
      </c>
      <c r="K65" s="60"/>
    </row>
    <row r="66" spans="1:11" ht="14.25" customHeight="1" x14ac:dyDescent="0.4">
      <c r="A66" s="137" t="s">
        <v>99</v>
      </c>
      <c r="B66" s="138" t="s">
        <v>91</v>
      </c>
      <c r="C66" s="139"/>
      <c r="D66" s="35"/>
      <c r="E66" s="55" t="s">
        <v>22</v>
      </c>
      <c r="F66" s="102"/>
      <c r="G66" s="100"/>
      <c r="H66" s="58"/>
      <c r="I66" s="59"/>
      <c r="J66" s="140">
        <f>-SUMIF(Bogføring!$C$7:$C$499,A66,Bogføring!$F$7:$F$499)</f>
        <v>0</v>
      </c>
      <c r="K66" s="60"/>
    </row>
    <row r="67" spans="1:11" ht="14.25" customHeight="1" x14ac:dyDescent="0.4">
      <c r="A67" s="34" t="s">
        <v>100</v>
      </c>
      <c r="B67" s="302" t="s">
        <v>101</v>
      </c>
      <c r="C67" s="289"/>
      <c r="D67" s="35"/>
      <c r="E67" s="61" t="s">
        <v>22</v>
      </c>
      <c r="F67" s="141">
        <f>SUM(F68:F73)</f>
        <v>0</v>
      </c>
      <c r="G67" s="103"/>
      <c r="H67" s="58"/>
      <c r="I67" s="64"/>
      <c r="J67" s="39">
        <f>SUM(J68:J73)</f>
        <v>0</v>
      </c>
      <c r="K67" s="65"/>
    </row>
    <row r="68" spans="1:11" ht="14.25" customHeight="1" x14ac:dyDescent="0.4">
      <c r="A68" s="137" t="s">
        <v>102</v>
      </c>
      <c r="B68" s="138" t="s">
        <v>86</v>
      </c>
      <c r="C68" s="139"/>
      <c r="D68" s="35"/>
      <c r="E68" s="61" t="s">
        <v>22</v>
      </c>
      <c r="F68" s="102"/>
      <c r="G68" s="103"/>
      <c r="H68" s="58"/>
      <c r="I68" s="64"/>
      <c r="J68" s="140">
        <f>-SUMIF(Bogføring!$C$7:$C$499,A68,Bogføring!$F$7:$F$499)</f>
        <v>0</v>
      </c>
      <c r="K68" s="65"/>
    </row>
    <row r="69" spans="1:11" ht="14.25" customHeight="1" x14ac:dyDescent="0.4">
      <c r="A69" s="137" t="s">
        <v>103</v>
      </c>
      <c r="B69" s="138" t="s">
        <v>87</v>
      </c>
      <c r="C69" s="139"/>
      <c r="D69" s="35"/>
      <c r="E69" s="61" t="s">
        <v>22</v>
      </c>
      <c r="F69" s="102"/>
      <c r="G69" s="103"/>
      <c r="H69" s="58"/>
      <c r="I69" s="64"/>
      <c r="J69" s="140">
        <f>-SUMIF(Bogføring!$C$7:$C$499,A69,Bogføring!$F$7:$F$499)</f>
        <v>0</v>
      </c>
      <c r="K69" s="65"/>
    </row>
    <row r="70" spans="1:11" ht="14.25" customHeight="1" x14ac:dyDescent="0.4">
      <c r="A70" s="137" t="s">
        <v>104</v>
      </c>
      <c r="B70" s="138" t="s">
        <v>88</v>
      </c>
      <c r="C70" s="139"/>
      <c r="D70" s="35"/>
      <c r="E70" s="61" t="s">
        <v>22</v>
      </c>
      <c r="F70" s="102"/>
      <c r="G70" s="103"/>
      <c r="H70" s="58"/>
      <c r="I70" s="64"/>
      <c r="J70" s="140">
        <f>-SUMIF(Bogføring!$C$7:$C$499,A70,Bogføring!$F$7:$F$499)</f>
        <v>0</v>
      </c>
      <c r="K70" s="65"/>
    </row>
    <row r="71" spans="1:11" ht="14.25" customHeight="1" x14ac:dyDescent="0.4">
      <c r="A71" s="137" t="s">
        <v>105</v>
      </c>
      <c r="B71" s="138" t="s">
        <v>89</v>
      </c>
      <c r="C71" s="139"/>
      <c r="D71" s="35"/>
      <c r="E71" s="61" t="s">
        <v>22</v>
      </c>
      <c r="F71" s="102"/>
      <c r="G71" s="103"/>
      <c r="H71" s="58"/>
      <c r="I71" s="64"/>
      <c r="J71" s="140">
        <f>-SUMIF(Bogføring!$C$7:$C$499,A71,Bogføring!$F$7:$F$499)</f>
        <v>0</v>
      </c>
      <c r="K71" s="65"/>
    </row>
    <row r="72" spans="1:11" ht="14.25" customHeight="1" x14ac:dyDescent="0.4">
      <c r="A72" s="137" t="s">
        <v>106</v>
      </c>
      <c r="B72" s="138" t="s">
        <v>90</v>
      </c>
      <c r="C72" s="139"/>
      <c r="D72" s="35"/>
      <c r="E72" s="61" t="s">
        <v>22</v>
      </c>
      <c r="F72" s="102"/>
      <c r="G72" s="103"/>
      <c r="H72" s="58"/>
      <c r="I72" s="64"/>
      <c r="J72" s="140">
        <f>-SUMIF(Bogføring!$C$7:$C$499,A72,Bogføring!$F$7:$F$499)</f>
        <v>0</v>
      </c>
      <c r="K72" s="65"/>
    </row>
    <row r="73" spans="1:11" ht="14.25" customHeight="1" x14ac:dyDescent="0.4">
      <c r="A73" s="137" t="s">
        <v>107</v>
      </c>
      <c r="B73" s="138" t="s">
        <v>91</v>
      </c>
      <c r="C73" s="139"/>
      <c r="D73" s="35"/>
      <c r="E73" s="61" t="s">
        <v>22</v>
      </c>
      <c r="F73" s="102"/>
      <c r="G73" s="103"/>
      <c r="H73" s="58"/>
      <c r="I73" s="64"/>
      <c r="J73" s="140">
        <f>-SUMIF(Bogføring!$C$7:$C$499,A73,Bogføring!$F$7:$F$499)</f>
        <v>0</v>
      </c>
      <c r="K73" s="65"/>
    </row>
    <row r="74" spans="1:11" ht="14.25" customHeight="1" x14ac:dyDescent="0.4">
      <c r="A74" s="34" t="s">
        <v>108</v>
      </c>
      <c r="B74" s="302" t="s">
        <v>109</v>
      </c>
      <c r="C74" s="289"/>
      <c r="D74" s="35"/>
      <c r="E74" s="61" t="s">
        <v>22</v>
      </c>
      <c r="F74" s="141">
        <f>SUM(F75:F80)</f>
        <v>0</v>
      </c>
      <c r="G74" s="103"/>
      <c r="H74" s="58"/>
      <c r="I74" s="64"/>
      <c r="J74" s="39">
        <f>SUM(J75:J80)</f>
        <v>0</v>
      </c>
      <c r="K74" s="65"/>
    </row>
    <row r="75" spans="1:11" ht="14.25" customHeight="1" x14ac:dyDescent="0.4">
      <c r="A75" s="142" t="s">
        <v>110</v>
      </c>
      <c r="B75" s="143" t="s">
        <v>86</v>
      </c>
      <c r="C75" s="143"/>
      <c r="D75" s="144"/>
      <c r="E75" s="145" t="s">
        <v>22</v>
      </c>
      <c r="F75" s="102"/>
      <c r="G75" s="146"/>
      <c r="H75" s="147"/>
      <c r="I75" s="148"/>
      <c r="J75" s="140">
        <f>-SUMIF(Bogføring!$C$7:$C$499,A75,Bogføring!$F$7:$F$499)</f>
        <v>0</v>
      </c>
      <c r="K75" s="65"/>
    </row>
    <row r="76" spans="1:11" ht="14.25" customHeight="1" x14ac:dyDescent="0.4">
      <c r="A76" s="142" t="s">
        <v>111</v>
      </c>
      <c r="B76" s="149" t="s">
        <v>87</v>
      </c>
      <c r="C76" s="149"/>
      <c r="D76" s="144"/>
      <c r="E76" s="145" t="s">
        <v>22</v>
      </c>
      <c r="F76" s="102"/>
      <c r="G76" s="146"/>
      <c r="H76" s="147"/>
      <c r="I76" s="148"/>
      <c r="J76" s="140">
        <f>-SUMIF(Bogføring!$C$7:$C$499,A76,Bogføring!$F$7:$F$499)</f>
        <v>0</v>
      </c>
      <c r="K76" s="65"/>
    </row>
    <row r="77" spans="1:11" ht="14.25" customHeight="1" x14ac:dyDescent="0.4">
      <c r="A77" s="142" t="s">
        <v>112</v>
      </c>
      <c r="B77" s="149" t="s">
        <v>88</v>
      </c>
      <c r="C77" s="149"/>
      <c r="D77" s="144"/>
      <c r="E77" s="145" t="s">
        <v>22</v>
      </c>
      <c r="F77" s="102"/>
      <c r="G77" s="146"/>
      <c r="H77" s="147"/>
      <c r="I77" s="148"/>
      <c r="J77" s="140">
        <f>-SUMIF(Bogføring!$C$7:$C$499,A77,Bogføring!$F$7:$F$499)</f>
        <v>0</v>
      </c>
      <c r="K77" s="65"/>
    </row>
    <row r="78" spans="1:11" ht="14.25" customHeight="1" x14ac:dyDescent="0.4">
      <c r="A78" s="142" t="s">
        <v>113</v>
      </c>
      <c r="B78" s="149" t="s">
        <v>89</v>
      </c>
      <c r="C78" s="149"/>
      <c r="D78" s="144"/>
      <c r="E78" s="145" t="s">
        <v>22</v>
      </c>
      <c r="F78" s="102"/>
      <c r="G78" s="146"/>
      <c r="H78" s="147"/>
      <c r="I78" s="148"/>
      <c r="J78" s="140">
        <f>-SUMIF(Bogføring!$C$7:$C$499,A78,Bogføring!$F$7:$F$499)</f>
        <v>0</v>
      </c>
      <c r="K78" s="65"/>
    </row>
    <row r="79" spans="1:11" ht="14.25" customHeight="1" x14ac:dyDescent="0.4">
      <c r="A79" s="142" t="s">
        <v>114</v>
      </c>
      <c r="B79" s="149" t="s">
        <v>90</v>
      </c>
      <c r="C79" s="149"/>
      <c r="D79" s="144"/>
      <c r="E79" s="145" t="s">
        <v>22</v>
      </c>
      <c r="F79" s="102"/>
      <c r="G79" s="146"/>
      <c r="H79" s="147"/>
      <c r="I79" s="148"/>
      <c r="J79" s="140">
        <f>-SUMIF(Bogføring!$C$7:$C$499,A79,Bogføring!$F$7:$F$499)</f>
        <v>0</v>
      </c>
      <c r="K79" s="65"/>
    </row>
    <row r="80" spans="1:11" ht="14.25" customHeight="1" x14ac:dyDescent="0.4">
      <c r="A80" s="142" t="s">
        <v>115</v>
      </c>
      <c r="B80" s="150" t="s">
        <v>91</v>
      </c>
      <c r="C80" s="149"/>
      <c r="D80" s="144"/>
      <c r="E80" s="145" t="s">
        <v>22</v>
      </c>
      <c r="F80" s="102"/>
      <c r="G80" s="146"/>
      <c r="H80" s="147"/>
      <c r="I80" s="148"/>
      <c r="J80" s="140">
        <f>-SUMIF(Bogføring!$C$7:$C$499,A80,Bogføring!$F$7:$F$499)</f>
        <v>0</v>
      </c>
      <c r="K80" s="65"/>
    </row>
    <row r="81" spans="1:11" ht="14.25" customHeight="1" x14ac:dyDescent="0.4">
      <c r="A81" s="34" t="s">
        <v>116</v>
      </c>
      <c r="B81" s="302" t="s">
        <v>117</v>
      </c>
      <c r="C81" s="289"/>
      <c r="D81" s="35"/>
      <c r="E81" s="61" t="s">
        <v>22</v>
      </c>
      <c r="F81" s="141">
        <f>SUM(F82:F87)</f>
        <v>0</v>
      </c>
      <c r="G81" s="103"/>
      <c r="H81" s="58"/>
      <c r="I81" s="64"/>
      <c r="J81" s="39">
        <f>SUM(J82:J87)</f>
        <v>0</v>
      </c>
      <c r="K81" s="65"/>
    </row>
    <row r="82" spans="1:11" ht="14.25" customHeight="1" x14ac:dyDescent="0.4">
      <c r="A82" s="142" t="s">
        <v>118</v>
      </c>
      <c r="B82" s="143" t="s">
        <v>86</v>
      </c>
      <c r="C82" s="143"/>
      <c r="D82" s="151"/>
      <c r="E82" s="152" t="s">
        <v>22</v>
      </c>
      <c r="F82" s="102"/>
      <c r="G82" s="153"/>
      <c r="H82" s="154"/>
      <c r="I82" s="155"/>
      <c r="J82" s="140">
        <f>-SUMIF(Bogføring!$C$7:$C$499,A82,Bogføring!$F$7:$F$499)</f>
        <v>0</v>
      </c>
      <c r="K82" s="70"/>
    </row>
    <row r="83" spans="1:11" ht="14.25" customHeight="1" x14ac:dyDescent="0.4">
      <c r="A83" s="142" t="s">
        <v>119</v>
      </c>
      <c r="B83" s="149" t="s">
        <v>87</v>
      </c>
      <c r="C83" s="149"/>
      <c r="D83" s="151"/>
      <c r="E83" s="152" t="s">
        <v>22</v>
      </c>
      <c r="F83" s="102"/>
      <c r="G83" s="153"/>
      <c r="H83" s="154"/>
      <c r="I83" s="155"/>
      <c r="J83" s="140">
        <f>-SUMIF(Bogføring!$C$7:$C$499,A83,Bogføring!$F$7:$F$499)</f>
        <v>0</v>
      </c>
      <c r="K83" s="70"/>
    </row>
    <row r="84" spans="1:11" ht="14.25" customHeight="1" x14ac:dyDescent="0.4">
      <c r="A84" s="142" t="s">
        <v>120</v>
      </c>
      <c r="B84" s="149" t="s">
        <v>88</v>
      </c>
      <c r="C84" s="149"/>
      <c r="D84" s="151"/>
      <c r="E84" s="152" t="s">
        <v>22</v>
      </c>
      <c r="F84" s="102"/>
      <c r="G84" s="153"/>
      <c r="H84" s="154"/>
      <c r="I84" s="155"/>
      <c r="J84" s="140">
        <f>-SUMIF(Bogføring!$C$7:$C$499,A84,Bogføring!$F$7:$F$499)</f>
        <v>0</v>
      </c>
      <c r="K84" s="70"/>
    </row>
    <row r="85" spans="1:11" ht="14.25" customHeight="1" x14ac:dyDescent="0.4">
      <c r="A85" s="142" t="s">
        <v>121</v>
      </c>
      <c r="B85" s="149" t="s">
        <v>89</v>
      </c>
      <c r="C85" s="149"/>
      <c r="D85" s="151"/>
      <c r="E85" s="152" t="s">
        <v>22</v>
      </c>
      <c r="F85" s="102"/>
      <c r="G85" s="153"/>
      <c r="H85" s="154"/>
      <c r="I85" s="155"/>
      <c r="J85" s="140">
        <f>-SUMIF(Bogføring!$C$7:$C$499,A85,Bogføring!$F$7:$F$499)</f>
        <v>0</v>
      </c>
      <c r="K85" s="70"/>
    </row>
    <row r="86" spans="1:11" ht="14.25" customHeight="1" x14ac:dyDescent="0.4">
      <c r="A86" s="142" t="s">
        <v>122</v>
      </c>
      <c r="B86" s="149" t="s">
        <v>90</v>
      </c>
      <c r="C86" s="149"/>
      <c r="D86" s="151"/>
      <c r="E86" s="152" t="s">
        <v>22</v>
      </c>
      <c r="F86" s="102"/>
      <c r="G86" s="153"/>
      <c r="H86" s="154"/>
      <c r="I86" s="155"/>
      <c r="J86" s="140">
        <f>-SUMIF(Bogføring!$C$7:$C$499,A86,Bogføring!$F$7:$F$499)</f>
        <v>0</v>
      </c>
      <c r="K86" s="70"/>
    </row>
    <row r="87" spans="1:11" ht="14.25" customHeight="1" x14ac:dyDescent="0.4">
      <c r="A87" s="142" t="s">
        <v>123</v>
      </c>
      <c r="B87" s="150" t="s">
        <v>91</v>
      </c>
      <c r="C87" s="149"/>
      <c r="D87" s="151"/>
      <c r="E87" s="152" t="s">
        <v>22</v>
      </c>
      <c r="F87" s="102"/>
      <c r="G87" s="153"/>
      <c r="H87" s="154"/>
      <c r="I87" s="155"/>
      <c r="J87" s="140">
        <f>-SUMIF(Bogføring!$C$7:$C$499,A87,Bogføring!$F$7:$F$499)</f>
        <v>0</v>
      </c>
      <c r="K87" s="70"/>
    </row>
    <row r="88" spans="1:11" ht="14.25" customHeight="1" x14ac:dyDescent="0.4">
      <c r="A88" s="15"/>
      <c r="B88" s="313"/>
      <c r="C88" s="310"/>
      <c r="D88" s="156"/>
      <c r="E88" s="67"/>
      <c r="F88" s="105"/>
      <c r="G88" s="106"/>
      <c r="H88" s="157"/>
      <c r="I88" s="69"/>
      <c r="J88" s="105"/>
      <c r="K88" s="70"/>
    </row>
    <row r="89" spans="1:11" ht="14.25" customHeight="1" x14ac:dyDescent="0.4">
      <c r="A89" s="22"/>
      <c r="B89" s="303" t="s">
        <v>124</v>
      </c>
      <c r="C89" s="304"/>
      <c r="D89" s="113"/>
      <c r="E89" s="114"/>
      <c r="F89" s="90">
        <f>F53+F50+F48</f>
        <v>0</v>
      </c>
      <c r="G89" s="115"/>
      <c r="H89" s="90"/>
      <c r="I89" s="90"/>
      <c r="J89" s="90">
        <f>J53+J50+J48</f>
        <v>0</v>
      </c>
      <c r="K89" s="26"/>
    </row>
    <row r="90" spans="1:11" ht="14.25" customHeight="1" x14ac:dyDescent="0.4">
      <c r="A90" s="86"/>
      <c r="B90" s="2"/>
      <c r="C90" s="9"/>
      <c r="D90" s="87"/>
      <c r="E90" s="87"/>
      <c r="F90" s="87"/>
      <c r="G90" s="88"/>
      <c r="H90" s="87"/>
      <c r="I90" s="87"/>
      <c r="J90" s="89"/>
      <c r="K90" s="87"/>
    </row>
    <row r="91" spans="1:11" ht="14.25" customHeight="1" x14ac:dyDescent="0.4">
      <c r="A91" s="22"/>
      <c r="B91" s="303" t="s">
        <v>162</v>
      </c>
      <c r="C91" s="304"/>
      <c r="D91" s="113"/>
      <c r="E91" s="114"/>
      <c r="F91" s="90"/>
      <c r="G91" s="115"/>
      <c r="H91" s="90"/>
      <c r="I91" s="90"/>
      <c r="J91" s="90">
        <f>F89+J89</f>
        <v>0</v>
      </c>
      <c r="K91" s="26"/>
    </row>
    <row r="92" spans="1:11" ht="14.25" hidden="1" customHeight="1" x14ac:dyDescent="0.4">
      <c r="A92" s="158"/>
      <c r="B92" s="159"/>
      <c r="C92" s="159"/>
      <c r="D92" s="160"/>
      <c r="E92" s="160"/>
      <c r="F92" s="160"/>
      <c r="G92" s="161"/>
      <c r="H92" s="160"/>
      <c r="I92" s="160"/>
      <c r="J92" s="162"/>
      <c r="K92" s="160"/>
    </row>
    <row r="93" spans="1:11" ht="14.25" hidden="1" customHeight="1" x14ac:dyDescent="0.4">
      <c r="A93" s="22"/>
      <c r="B93" s="303" t="s">
        <v>125</v>
      </c>
      <c r="C93" s="304"/>
      <c r="D93" s="113"/>
      <c r="E93" s="114"/>
      <c r="F93" s="90"/>
      <c r="G93" s="115"/>
      <c r="H93" s="90"/>
      <c r="I93" s="90"/>
      <c r="J93" s="90">
        <f>IF(Oversigt!E10='Rammetal og satser'!A26,J96,IF(Oversigt!E10='Rammetal og satser'!A27,J96,0))+SUM(J5:J14)+J89</f>
        <v>0</v>
      </c>
      <c r="K93" s="26"/>
    </row>
    <row r="94" spans="1:11" ht="14.25" hidden="1" customHeight="1" x14ac:dyDescent="0.4">
      <c r="A94" s="158"/>
      <c r="B94" s="163"/>
      <c r="C94" s="163"/>
      <c r="D94" s="164"/>
      <c r="E94" s="164"/>
      <c r="F94" s="164"/>
      <c r="G94" s="165"/>
      <c r="H94" s="164"/>
      <c r="I94" s="164"/>
      <c r="J94" s="166"/>
      <c r="K94" s="164"/>
    </row>
    <row r="95" spans="1:11" ht="14.25" customHeight="1" x14ac:dyDescent="0.4">
      <c r="A95" s="86"/>
      <c r="B95" s="167"/>
      <c r="C95" s="168"/>
      <c r="D95" s="87"/>
      <c r="E95" s="87"/>
      <c r="F95" s="87"/>
      <c r="G95" s="88"/>
      <c r="H95" s="87"/>
      <c r="I95" s="87"/>
      <c r="J95" s="89"/>
      <c r="K95" s="87"/>
    </row>
    <row r="96" spans="1:11" ht="14.25" customHeight="1" x14ac:dyDescent="0.4">
      <c r="A96" s="80"/>
      <c r="B96" s="314" t="s">
        <v>126</v>
      </c>
      <c r="C96" s="306"/>
      <c r="D96" s="169"/>
      <c r="E96" s="170" t="s">
        <v>22</v>
      </c>
      <c r="F96" s="171">
        <f t="shared" ref="F96" si="2">-J96</f>
        <v>0</v>
      </c>
      <c r="G96" s="172"/>
      <c r="H96" s="169"/>
      <c r="I96" s="172"/>
      <c r="J96" s="171">
        <f>SUM(J97:J100)</f>
        <v>0</v>
      </c>
      <c r="K96" s="172"/>
    </row>
    <row r="97" spans="1:11" ht="14.25" customHeight="1" x14ac:dyDescent="0.4">
      <c r="A97" s="284" t="s">
        <v>224</v>
      </c>
      <c r="B97" s="312" t="s">
        <v>127</v>
      </c>
      <c r="C97" s="308"/>
      <c r="D97" s="173"/>
      <c r="E97" s="174" t="s">
        <v>22</v>
      </c>
      <c r="F97" s="102"/>
      <c r="G97" s="173"/>
      <c r="H97" s="173"/>
      <c r="I97" s="173"/>
      <c r="J97" s="175">
        <f>-SUMIF(Bogføring!$C$7:$C116,A97,Bogføring!$F$7:$F116)</f>
        <v>0</v>
      </c>
      <c r="K97" s="173"/>
    </row>
    <row r="98" spans="1:11" ht="14.25" customHeight="1" x14ac:dyDescent="0.4">
      <c r="A98" s="284" t="s">
        <v>225</v>
      </c>
      <c r="B98" s="312" t="s">
        <v>128</v>
      </c>
      <c r="C98" s="308"/>
      <c r="D98" s="173"/>
      <c r="E98" s="174" t="s">
        <v>22</v>
      </c>
      <c r="F98" s="102"/>
      <c r="G98" s="173"/>
      <c r="H98" s="173"/>
      <c r="I98" s="173"/>
      <c r="J98" s="175">
        <f>-SUMIF(Bogføring!$C$7:$C116,A98,Bogføring!$F$7:$F116)</f>
        <v>0</v>
      </c>
      <c r="K98" s="173"/>
    </row>
    <row r="99" spans="1:11" ht="14.25" customHeight="1" x14ac:dyDescent="0.4">
      <c r="A99" s="284" t="s">
        <v>226</v>
      </c>
      <c r="B99" s="312" t="s">
        <v>129</v>
      </c>
      <c r="C99" s="308"/>
      <c r="D99" s="173"/>
      <c r="E99" s="174" t="s">
        <v>22</v>
      </c>
      <c r="F99" s="102"/>
      <c r="G99" s="173"/>
      <c r="H99" s="173"/>
      <c r="I99" s="173"/>
      <c r="J99" s="175">
        <f>-SUMIF(Bogføring!$C$7:$C116,A99,Bogføring!$F$7:$F116)</f>
        <v>0</v>
      </c>
      <c r="K99" s="173"/>
    </row>
    <row r="100" spans="1:11" ht="14.25" customHeight="1" x14ac:dyDescent="0.4">
      <c r="A100" s="284" t="s">
        <v>227</v>
      </c>
      <c r="B100" s="315" t="s">
        <v>130</v>
      </c>
      <c r="C100" s="316"/>
      <c r="D100" s="176"/>
      <c r="E100" s="176"/>
      <c r="F100" s="102"/>
      <c r="G100" s="176"/>
      <c r="H100" s="176"/>
      <c r="I100" s="176"/>
      <c r="J100" s="177">
        <f>-SUMIF(Bogføring!$C$7:$C116,A100,Bogføring!$F$7:$F116)</f>
        <v>0</v>
      </c>
      <c r="K100" s="176"/>
    </row>
    <row r="101" spans="1:11" ht="14.25" customHeight="1" x14ac:dyDescent="0.4">
      <c r="A101" s="22"/>
      <c r="B101" s="303" t="s">
        <v>131</v>
      </c>
      <c r="C101" s="304"/>
      <c r="D101" s="113"/>
      <c r="E101" s="114"/>
      <c r="F101" s="90">
        <f>F89+F96</f>
        <v>0</v>
      </c>
      <c r="G101" s="115"/>
      <c r="H101" s="90"/>
      <c r="I101" s="90"/>
      <c r="J101" s="90">
        <f>J89+J96</f>
        <v>0</v>
      </c>
      <c r="K101" s="26"/>
    </row>
    <row r="102" spans="1:11" ht="14.25" customHeight="1" x14ac:dyDescent="0.4">
      <c r="A102" s="178"/>
      <c r="B102" s="317"/>
      <c r="C102" s="318"/>
      <c r="D102" s="160"/>
      <c r="E102" s="160"/>
      <c r="F102" s="160"/>
      <c r="G102" s="161"/>
      <c r="H102" s="160"/>
      <c r="I102" s="160"/>
      <c r="J102" s="162"/>
      <c r="K102" s="179"/>
    </row>
    <row r="103" spans="1:11" ht="14.25" customHeight="1" x14ac:dyDescent="0.4">
      <c r="A103" s="22"/>
      <c r="B103" s="303" t="s">
        <v>132</v>
      </c>
      <c r="C103" s="304"/>
      <c r="D103" s="113"/>
      <c r="E103" s="114"/>
      <c r="F103" s="90"/>
      <c r="G103" s="115"/>
      <c r="H103" s="90"/>
      <c r="I103" s="90"/>
      <c r="J103" s="90">
        <f>F101+J101</f>
        <v>0</v>
      </c>
      <c r="K103" s="26"/>
    </row>
    <row r="104" spans="1:11" ht="14.25" customHeight="1" x14ac:dyDescent="0.4">
      <c r="A104" s="158"/>
      <c r="B104" s="163"/>
      <c r="C104" s="163"/>
      <c r="D104" s="164"/>
      <c r="E104" s="164"/>
      <c r="F104" s="164"/>
      <c r="G104" s="165"/>
      <c r="H104" s="164"/>
      <c r="I104" s="164"/>
      <c r="J104" s="166"/>
      <c r="K104" s="164"/>
    </row>
    <row r="105" spans="1:11" ht="15" hidden="1" customHeight="1" x14ac:dyDescent="0.4">
      <c r="A105" s="86"/>
      <c r="B105" s="2"/>
      <c r="C105" s="9"/>
      <c r="D105" s="87"/>
      <c r="E105" s="87"/>
      <c r="F105" s="87"/>
      <c r="G105" s="88"/>
      <c r="H105" s="87"/>
      <c r="I105" s="87"/>
      <c r="J105" s="89"/>
      <c r="K105" s="87"/>
    </row>
    <row r="106" spans="1:11" ht="14.25" hidden="1" customHeight="1" x14ac:dyDescent="0.4">
      <c r="A106" s="158"/>
      <c r="B106" s="9">
        <f>IF(Oversigt!E10 = "","kr 0,00", Oversigt!K12*Oversigt!E12)</f>
        <v>0</v>
      </c>
      <c r="C106" s="9"/>
      <c r="D106" s="87"/>
      <c r="E106" s="87"/>
      <c r="F106" s="87"/>
      <c r="G106" s="88"/>
      <c r="H106" s="87"/>
      <c r="I106" s="87"/>
      <c r="J106" s="89"/>
      <c r="K106" s="87"/>
    </row>
  </sheetData>
  <mergeCells count="66">
    <mergeCell ref="B36:C36"/>
    <mergeCell ref="B37:C37"/>
    <mergeCell ref="B38:C38"/>
    <mergeCell ref="B39:C39"/>
    <mergeCell ref="B33:C33"/>
    <mergeCell ref="B34:C34"/>
    <mergeCell ref="B35:C35"/>
    <mergeCell ref="B45:C45"/>
    <mergeCell ref="B46:C46"/>
    <mergeCell ref="B40:C40"/>
    <mergeCell ref="B41:C41"/>
    <mergeCell ref="B42:C42"/>
    <mergeCell ref="B43:C43"/>
    <mergeCell ref="B44:C44"/>
    <mergeCell ref="B27:C27"/>
    <mergeCell ref="B28:C28"/>
    <mergeCell ref="B29:C29"/>
    <mergeCell ref="B30:C30"/>
    <mergeCell ref="B32:C32"/>
    <mergeCell ref="B22:C22"/>
    <mergeCell ref="B23:C23"/>
    <mergeCell ref="B24:C24"/>
    <mergeCell ref="B25:C25"/>
    <mergeCell ref="B26:C26"/>
    <mergeCell ref="B17:C17"/>
    <mergeCell ref="B18:C18"/>
    <mergeCell ref="B19:C19"/>
    <mergeCell ref="B20:C20"/>
    <mergeCell ref="B21:C21"/>
    <mergeCell ref="B11:C11"/>
    <mergeCell ref="B12:C12"/>
    <mergeCell ref="B13:C13"/>
    <mergeCell ref="B14:C14"/>
    <mergeCell ref="B16:C16"/>
    <mergeCell ref="B10:C10"/>
    <mergeCell ref="B9:C9"/>
    <mergeCell ref="B6:C6"/>
    <mergeCell ref="B7:C7"/>
    <mergeCell ref="A1:K1"/>
    <mergeCell ref="B2:C2"/>
    <mergeCell ref="B3:C3"/>
    <mergeCell ref="B4:C4"/>
    <mergeCell ref="B5:C5"/>
    <mergeCell ref="B8:C8"/>
    <mergeCell ref="B99:C99"/>
    <mergeCell ref="B100:C100"/>
    <mergeCell ref="B101:C101"/>
    <mergeCell ref="B102:C102"/>
    <mergeCell ref="B103:C103"/>
    <mergeCell ref="B53:C53"/>
    <mergeCell ref="B60:C60"/>
    <mergeCell ref="B67:C67"/>
    <mergeCell ref="B74:C74"/>
    <mergeCell ref="B98:C98"/>
    <mergeCell ref="B81:C81"/>
    <mergeCell ref="B88:C88"/>
    <mergeCell ref="B89:C89"/>
    <mergeCell ref="B91:C91"/>
    <mergeCell ref="B93:C93"/>
    <mergeCell ref="B96:C96"/>
    <mergeCell ref="B97:C97"/>
    <mergeCell ref="B48:C48"/>
    <mergeCell ref="B50:C50"/>
    <mergeCell ref="B51:C51"/>
    <mergeCell ref="B52:C52"/>
    <mergeCell ref="B47:C47"/>
  </mergeCells>
  <conditionalFormatting sqref="A1:K106">
    <cfRule type="cellIs" dxfId="8" priority="1" operator="lessThan">
      <formula>0</formula>
    </cfRule>
  </conditionalFormatting>
  <pageMargins left="0.25" right="0.25" top="0.75" bottom="0.75" header="0.3" footer="0.3"/>
  <pageSetup paperSize="9" scale="72"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155CC"/>
    <outlinePr summaryBelow="0" summaryRight="0"/>
    <pageSetUpPr fitToPage="1"/>
  </sheetPr>
  <dimension ref="A1:J499"/>
  <sheetViews>
    <sheetView workbookViewId="0">
      <pane ySplit="6" topLeftCell="A7" activePane="bottomLeft" state="frozen"/>
      <selection pane="bottomLeft" activeCell="E24" sqref="E24"/>
    </sheetView>
  </sheetViews>
  <sheetFormatPr defaultColWidth="14.44140625" defaultRowHeight="15.75" customHeight="1" x14ac:dyDescent="0.25"/>
  <cols>
    <col min="1" max="1" width="3.109375" customWidth="1"/>
    <col min="2" max="2" width="12" customWidth="1"/>
    <col min="3" max="3" width="9.109375" style="279" customWidth="1"/>
    <col min="4" max="4" width="39.44140625" customWidth="1"/>
    <col min="5" max="5" width="34.33203125" customWidth="1"/>
    <col min="6" max="6" width="13.109375" customWidth="1"/>
    <col min="7" max="7" width="2.88671875" customWidth="1"/>
    <col min="8" max="8" width="28.5546875" customWidth="1"/>
    <col min="9" max="9" width="16.5546875" customWidth="1"/>
    <col min="10" max="10" width="3.109375" customWidth="1"/>
  </cols>
  <sheetData>
    <row r="1" spans="1:10" ht="18" x14ac:dyDescent="0.4">
      <c r="A1" s="331" t="s">
        <v>0</v>
      </c>
      <c r="B1" s="332"/>
      <c r="C1" s="332"/>
      <c r="D1" s="332"/>
      <c r="E1" s="332"/>
      <c r="F1" s="332"/>
      <c r="G1" s="332"/>
      <c r="H1" s="332"/>
      <c r="I1" s="332"/>
      <c r="J1" s="306"/>
    </row>
    <row r="2" spans="1:10" ht="16.2" x14ac:dyDescent="0.4">
      <c r="A2" s="96"/>
      <c r="B2" s="181" t="s">
        <v>133</v>
      </c>
      <c r="C2" s="182"/>
      <c r="D2" s="183"/>
      <c r="E2" s="184"/>
      <c r="F2" s="333" t="s">
        <v>134</v>
      </c>
      <c r="G2" s="334"/>
      <c r="H2" s="185" t="s">
        <v>22</v>
      </c>
      <c r="I2" s="186" t="s">
        <v>135</v>
      </c>
      <c r="J2" s="187"/>
    </row>
    <row r="3" spans="1:10" ht="16.2" x14ac:dyDescent="0.4">
      <c r="A3" s="13"/>
      <c r="B3" s="188"/>
      <c r="C3" s="189"/>
      <c r="D3" s="190"/>
      <c r="E3" s="191" t="s">
        <v>136</v>
      </c>
      <c r="F3" s="335">
        <f>I3+H3</f>
        <v>0</v>
      </c>
      <c r="G3" s="336"/>
      <c r="H3" s="192">
        <f>-SUMIFS(F7:F499,H7:H499,"&lt;&gt;'Rammetal og satser'!B71",I7:I499,"Ja")</f>
        <v>0</v>
      </c>
      <c r="I3" s="193">
        <f>-SUMIF(H7:H499,'Rammetal og satser'!#REF!,F7:F499)</f>
        <v>0</v>
      </c>
      <c r="J3" s="187"/>
    </row>
    <row r="4" spans="1:10" ht="19.5" customHeight="1" x14ac:dyDescent="0.25">
      <c r="A4" s="194"/>
      <c r="B4" s="195" t="s">
        <v>137</v>
      </c>
      <c r="C4" s="196">
        <f>COUNTA(B7:B499)</f>
        <v>0</v>
      </c>
      <c r="D4" s="337" t="s">
        <v>138</v>
      </c>
      <c r="E4" s="300"/>
      <c r="F4" s="318"/>
      <c r="G4" s="339" t="s">
        <v>139</v>
      </c>
      <c r="H4" s="300"/>
      <c r="I4" s="340"/>
      <c r="J4" s="197"/>
    </row>
    <row r="5" spans="1:10" ht="33.75" customHeight="1" x14ac:dyDescent="0.25">
      <c r="A5" s="194"/>
      <c r="B5" s="195" t="s">
        <v>140</v>
      </c>
      <c r="C5" s="196">
        <f>COUNTA(I7:I499)</f>
        <v>0</v>
      </c>
      <c r="D5" s="338"/>
      <c r="E5" s="300"/>
      <c r="F5" s="318"/>
      <c r="G5" s="338"/>
      <c r="H5" s="300"/>
      <c r="I5" s="340"/>
      <c r="J5" s="197"/>
    </row>
    <row r="6" spans="1:10" ht="16.2" x14ac:dyDescent="0.4">
      <c r="A6" s="198"/>
      <c r="B6" s="199" t="s">
        <v>141</v>
      </c>
      <c r="C6" s="200" t="s">
        <v>142</v>
      </c>
      <c r="D6" s="282" t="s">
        <v>143</v>
      </c>
      <c r="E6" s="201" t="s">
        <v>144</v>
      </c>
      <c r="F6" s="202" t="s">
        <v>145</v>
      </c>
      <c r="G6" s="203" t="s">
        <v>146</v>
      </c>
      <c r="H6" s="204" t="s">
        <v>147</v>
      </c>
      <c r="I6" s="205" t="s">
        <v>148</v>
      </c>
      <c r="J6" s="197" t="s">
        <v>146</v>
      </c>
    </row>
    <row r="7" spans="1:10" ht="16.2" x14ac:dyDescent="0.4">
      <c r="A7" s="13"/>
      <c r="B7" s="206"/>
      <c r="C7" s="280"/>
      <c r="D7" s="283" t="str">
        <f>IF(C7="","",VLOOKUP(C7,'Ark1'!$A$1:$C$496,2,FALSE))</f>
        <v/>
      </c>
      <c r="E7" s="281"/>
      <c r="F7" s="207"/>
      <c r="G7" s="208" t="e">
        <f>IF(D7=Opslag!$B$2,IF(F7 &gt; 0,"!",""),IF(D7=Opslag!$B$3,IF(F7 &gt; 0,"!",""),IF(D7=Opslag!$B$4,IF(F7 &gt; 0,"!",""),IF(D7=Opslag!#REF!,IF(F7 &gt; 0,"!",""),IF(D7=Opslag!#REF!,IF(F7 &gt; 0,"!",""),IF(D7=Opslag!#REF!,IF(F7 &gt; 0,"!",""),IF(D7=Opslag!#REF!,IF(F7 &gt; 0,"!",""),IF(D7=Opslag!#REF!,IF(F7 &gt; 0,"!",""),IF(D7=Opslag!#REF!,IF(F7 &gt; 0,"!",""),IF(D7=Opslag!#REF!,IF(F7 &gt; 0,"!",""),))))))))))</f>
        <v>#REF!</v>
      </c>
      <c r="H7" s="206"/>
      <c r="I7" s="209"/>
      <c r="J7" s="210" t="e">
        <f>IF(H7='Rammetal og satser'!#REF!,IF(I7="ja","!",""),"")</f>
        <v>#REF!</v>
      </c>
    </row>
    <row r="8" spans="1:10" ht="16.2" x14ac:dyDescent="0.4">
      <c r="A8" s="13"/>
      <c r="B8" s="206"/>
      <c r="C8" s="280"/>
      <c r="D8" s="283" t="str">
        <f>IF(C8="","",VLOOKUP(C8,'Ark1'!$A$1:$C$496,2,FALSE))</f>
        <v/>
      </c>
      <c r="E8" s="281"/>
      <c r="F8" s="207"/>
      <c r="G8" s="208" t="e">
        <f>IF(D8=Opslag!$B$2,IF(F8 &gt; 0,"!",""),IF(D8=Opslag!$B$3,IF(F8 &gt; 0,"!",""),IF(D8=Opslag!$B$4,IF(F8 &gt; 0,"!",""),IF(D8=Opslag!#REF!,IF(F8 &gt; 0,"!",""),IF(D8=Opslag!#REF!,IF(F8 &gt; 0,"!",""),IF(D8=Opslag!#REF!,IF(F8 &gt; 0,"!",""),IF(D8=Opslag!#REF!,IF(F8 &gt; 0,"!",""),IF(D8=Opslag!#REF!,IF(F8 &gt; 0,"!",""),IF(D8=Opslag!#REF!,IF(F8 &gt; 0,"!",""),IF(D8=Opslag!#REF!,IF(F8 &gt; 0,"!",""),))))))))))</f>
        <v>#REF!</v>
      </c>
      <c r="H8" s="206"/>
      <c r="I8" s="209"/>
      <c r="J8" s="210" t="e">
        <f>IF(H8='Rammetal og satser'!#REF!,IF(I8="ja","!",""),"")</f>
        <v>#REF!</v>
      </c>
    </row>
    <row r="9" spans="1:10" ht="16.2" x14ac:dyDescent="0.4">
      <c r="A9" s="13"/>
      <c r="B9" s="206"/>
      <c r="C9" s="280"/>
      <c r="D9" s="283" t="str">
        <f>IF(C9="","",VLOOKUP(C9,'Ark1'!$A$1:$C$496,2,FALSE))</f>
        <v/>
      </c>
      <c r="E9" s="281"/>
      <c r="F9" s="207"/>
      <c r="G9" s="208" t="e">
        <f>IF(D9=Opslag!$B$2,IF(F9 &gt; 0,"!",""),IF(D9=Opslag!$B$3,IF(F9 &gt; 0,"!",""),IF(D9=Opslag!$B$4,IF(F9 &gt; 0,"!",""),IF(D9=Opslag!#REF!,IF(F9 &gt; 0,"!",""),IF(D9=Opslag!#REF!,IF(F9 &gt; 0,"!",""),IF(D9=Opslag!#REF!,IF(F9 &gt; 0,"!",""),IF(D9=Opslag!#REF!,IF(F9 &gt; 0,"!",""),IF(D9=Opslag!#REF!,IF(F9 &gt; 0,"!",""),IF(D9=Opslag!#REF!,IF(F9 &gt; 0,"!",""),IF(D9=Opslag!#REF!,IF(F9 &gt; 0,"!",""),))))))))))</f>
        <v>#REF!</v>
      </c>
      <c r="H9" s="206"/>
      <c r="I9" s="209"/>
      <c r="J9" s="210" t="e">
        <f>IF(H9='Rammetal og satser'!#REF!,IF(I9="ja","!",""),"")</f>
        <v>#REF!</v>
      </c>
    </row>
    <row r="10" spans="1:10" ht="16.2" x14ac:dyDescent="0.4">
      <c r="A10" s="13"/>
      <c r="B10" s="206"/>
      <c r="C10" s="280"/>
      <c r="D10" s="283" t="str">
        <f>IF(C10="","",VLOOKUP(C10,'Ark1'!$A$1:$C$496,2,FALSE))</f>
        <v/>
      </c>
      <c r="E10" s="281"/>
      <c r="F10" s="207"/>
      <c r="G10" s="208" t="e">
        <f>IF(D10=Opslag!$B$2,IF(F10 &gt; 0,"!",""),IF(D10=Opslag!$B$3,IF(F10 &gt; 0,"!",""),IF(D10=Opslag!$B$4,IF(F10 &gt; 0,"!",""),IF(D10=Opslag!#REF!,IF(F10 &gt; 0,"!",""),IF(D10=Opslag!#REF!,IF(F10 &gt; 0,"!",""),IF(D10=Opslag!#REF!,IF(F10 &gt; 0,"!",""),IF(D10=Opslag!#REF!,IF(F10 &gt; 0,"!",""),IF(D10=Opslag!#REF!,IF(F10 &gt; 0,"!",""),IF(D10=Opslag!#REF!,IF(F10 &gt; 0,"!",""),IF(D10=Opslag!#REF!,IF(F10 &gt; 0,"!",""),))))))))))</f>
        <v>#REF!</v>
      </c>
      <c r="H10" s="206"/>
      <c r="I10" s="209"/>
      <c r="J10" s="210" t="e">
        <f>IF(H10='Rammetal og satser'!#REF!,IF(I10="ja","!",""),"")</f>
        <v>#REF!</v>
      </c>
    </row>
    <row r="11" spans="1:10" ht="16.2" x14ac:dyDescent="0.4">
      <c r="A11" s="13"/>
      <c r="B11" s="206"/>
      <c r="C11" s="280"/>
      <c r="D11" s="283" t="str">
        <f>IF(C11="","",VLOOKUP(C11,'Ark1'!$A$1:$C$496,2,FALSE))</f>
        <v/>
      </c>
      <c r="E11" s="281"/>
      <c r="F11" s="207"/>
      <c r="G11" s="208" t="e">
        <f>IF(D11=Opslag!$B$2,IF(F11 &gt; 0,"!",""),IF(D11=Opslag!$B$3,IF(F11 &gt; 0,"!",""),IF(D11=Opslag!$B$4,IF(F11 &gt; 0,"!",""),IF(D11=Opslag!#REF!,IF(F11 &gt; 0,"!",""),IF(D11=Opslag!#REF!,IF(F11 &gt; 0,"!",""),IF(D11=Opslag!#REF!,IF(F11 &gt; 0,"!",""),IF(D11=Opslag!#REF!,IF(F11 &gt; 0,"!",""),IF(D11=Opslag!#REF!,IF(F11 &gt; 0,"!",""),IF(D11=Opslag!#REF!,IF(F11 &gt; 0,"!",""),IF(D11=Opslag!#REF!,IF(F11 &gt; 0,"!",""),))))))))))</f>
        <v>#REF!</v>
      </c>
      <c r="H11" s="206"/>
      <c r="I11" s="209"/>
      <c r="J11" s="210" t="e">
        <f>IF(H11='Rammetal og satser'!#REF!,IF(I11="ja","!",""),"")</f>
        <v>#REF!</v>
      </c>
    </row>
    <row r="12" spans="1:10" ht="16.2" x14ac:dyDescent="0.4">
      <c r="A12" s="13"/>
      <c r="B12" s="206"/>
      <c r="C12" s="280"/>
      <c r="D12" s="283" t="str">
        <f>IF(C12="","",VLOOKUP(C12,'Ark1'!$A$1:$C$496,2,FALSE))</f>
        <v/>
      </c>
      <c r="E12" s="281"/>
      <c r="F12" s="207"/>
      <c r="G12" s="208" t="e">
        <f>IF(D12=Opslag!$B$2,IF(F12 &gt; 0,"!",""),IF(D12=Opslag!$B$3,IF(F12 &gt; 0,"!",""),IF(D12=Opslag!$B$4,IF(F12 &gt; 0,"!",""),IF(D12=Opslag!#REF!,IF(F12 &gt; 0,"!",""),IF(D12=Opslag!#REF!,IF(F12 &gt; 0,"!",""),IF(D12=Opslag!#REF!,IF(F12 &gt; 0,"!",""),IF(D12=Opslag!#REF!,IF(F12 &gt; 0,"!",""),IF(D12=Opslag!#REF!,IF(F12 &gt; 0,"!",""),IF(D12=Opslag!#REF!,IF(F12 &gt; 0,"!",""),IF(D12=Opslag!#REF!,IF(F12 &gt; 0,"!",""),))))))))))</f>
        <v>#REF!</v>
      </c>
      <c r="H12" s="206"/>
      <c r="I12" s="209"/>
      <c r="J12" s="210" t="e">
        <f>IF(H12='Rammetal og satser'!#REF!,IF(I12="ja","!",""),"")</f>
        <v>#REF!</v>
      </c>
    </row>
    <row r="13" spans="1:10" ht="16.2" x14ac:dyDescent="0.4">
      <c r="A13" s="13"/>
      <c r="B13" s="206"/>
      <c r="C13" s="280"/>
      <c r="D13" s="283" t="str">
        <f>IF(C13="","",VLOOKUP(C13,'Ark1'!$A$1:$C$496,2,FALSE))</f>
        <v/>
      </c>
      <c r="E13" s="281"/>
      <c r="F13" s="207"/>
      <c r="G13" s="208" t="e">
        <f>IF(D13=Opslag!$B$2,IF(F13 &gt; 0,"!",""),IF(D13=Opslag!$B$3,IF(F13 &gt; 0,"!",""),IF(D13=Opslag!$B$4,IF(F13 &gt; 0,"!",""),IF(D13=Opslag!#REF!,IF(F13 &gt; 0,"!",""),IF(D13=Opslag!#REF!,IF(F13 &gt; 0,"!",""),IF(D13=Opslag!#REF!,IF(F13 &gt; 0,"!",""),IF(D13=Opslag!#REF!,IF(F13 &gt; 0,"!",""),IF(D13=Opslag!#REF!,IF(F13 &gt; 0,"!",""),IF(D13=Opslag!#REF!,IF(F13 &gt; 0,"!",""),IF(D13=Opslag!#REF!,IF(F13 &gt; 0,"!",""),))))))))))</f>
        <v>#REF!</v>
      </c>
      <c r="H13" s="206"/>
      <c r="I13" s="209"/>
      <c r="J13" s="210" t="e">
        <f>IF(H13='Rammetal og satser'!#REF!,IF(I13="ja","!",""),"")</f>
        <v>#REF!</v>
      </c>
    </row>
    <row r="14" spans="1:10" ht="16.2" x14ac:dyDescent="0.4">
      <c r="A14" s="13"/>
      <c r="B14" s="206"/>
      <c r="C14" s="280"/>
      <c r="D14" s="283" t="str">
        <f>IF(C14="","",VLOOKUP(C14,'Ark1'!$A$1:$C$496,2,FALSE))</f>
        <v/>
      </c>
      <c r="E14" s="281"/>
      <c r="F14" s="207"/>
      <c r="G14" s="208" t="e">
        <f>IF(D14=Opslag!$B$2,IF(F14 &gt; 0,"!",""),IF(D14=Opslag!$B$3,IF(F14 &gt; 0,"!",""),IF(D14=Opslag!$B$4,IF(F14 &gt; 0,"!",""),IF(D14=Opslag!#REF!,IF(F14 &gt; 0,"!",""),IF(D14=Opslag!#REF!,IF(F14 &gt; 0,"!",""),IF(D14=Opslag!#REF!,IF(F14 &gt; 0,"!",""),IF(D14=Opslag!#REF!,IF(F14 &gt; 0,"!",""),IF(D14=Opslag!#REF!,IF(F14 &gt; 0,"!",""),IF(D14=Opslag!#REF!,IF(F14 &gt; 0,"!",""),IF(D14=Opslag!#REF!,IF(F14 &gt; 0,"!",""),))))))))))</f>
        <v>#REF!</v>
      </c>
      <c r="H14" s="206"/>
      <c r="I14" s="209"/>
      <c r="J14" s="210" t="e">
        <f>IF(H14='Rammetal og satser'!#REF!,IF(I14="ja","!",""),"")</f>
        <v>#REF!</v>
      </c>
    </row>
    <row r="15" spans="1:10" ht="16.2" x14ac:dyDescent="0.4">
      <c r="A15" s="13"/>
      <c r="B15" s="206"/>
      <c r="C15" s="280"/>
      <c r="D15" s="283" t="str">
        <f>IF(C15="","",VLOOKUP(C15,'Ark1'!$A$1:$C$496,2,FALSE))</f>
        <v/>
      </c>
      <c r="E15" s="281"/>
      <c r="F15" s="207"/>
      <c r="G15" s="208" t="e">
        <f>IF(D15=Opslag!$B$2,IF(F15 &gt; 0,"!",""),IF(D15=Opslag!$B$3,IF(F15 &gt; 0,"!",""),IF(D15=Opslag!$B$4,IF(F15 &gt; 0,"!",""),IF(D15=Opslag!#REF!,IF(F15 &gt; 0,"!",""),IF(D15=Opslag!#REF!,IF(F15 &gt; 0,"!",""),IF(D15=Opslag!#REF!,IF(F15 &gt; 0,"!",""),IF(D15=Opslag!#REF!,IF(F15 &gt; 0,"!",""),IF(D15=Opslag!#REF!,IF(F15 &gt; 0,"!",""),IF(D15=Opslag!#REF!,IF(F15 &gt; 0,"!",""),IF(D15=Opslag!#REF!,IF(F15 &gt; 0,"!",""),))))))))))</f>
        <v>#REF!</v>
      </c>
      <c r="H15" s="206"/>
      <c r="I15" s="209"/>
      <c r="J15" s="210" t="e">
        <f>IF(H15='Rammetal og satser'!#REF!,IF(I15="ja","!",""),"")</f>
        <v>#REF!</v>
      </c>
    </row>
    <row r="16" spans="1:10" ht="16.2" x14ac:dyDescent="0.4">
      <c r="A16" s="13"/>
      <c r="B16" s="206"/>
      <c r="C16" s="280"/>
      <c r="D16" s="283" t="str">
        <f>IF(C16="","",VLOOKUP(C16,'Ark1'!$A$1:$C$496,2,FALSE))</f>
        <v/>
      </c>
      <c r="E16" s="281"/>
      <c r="F16" s="207"/>
      <c r="G16" s="208" t="e">
        <f>IF(D16=Opslag!$B$2,IF(F16 &gt; 0,"!",""),IF(D16=Opslag!$B$3,IF(F16 &gt; 0,"!",""),IF(D16=Opslag!$B$4,IF(F16 &gt; 0,"!",""),IF(D16=Opslag!#REF!,IF(F16 &gt; 0,"!",""),IF(D16=Opslag!#REF!,IF(F16 &gt; 0,"!",""),IF(D16=Opslag!#REF!,IF(F16 &gt; 0,"!",""),IF(D16=Opslag!#REF!,IF(F16 &gt; 0,"!",""),IF(D16=Opslag!#REF!,IF(F16 &gt; 0,"!",""),IF(D16=Opslag!#REF!,IF(F16 &gt; 0,"!",""),IF(D16=Opslag!#REF!,IF(F16 &gt; 0,"!",""),))))))))))</f>
        <v>#REF!</v>
      </c>
      <c r="H16" s="206"/>
      <c r="I16" s="209"/>
      <c r="J16" s="210" t="e">
        <f>IF(H16='Rammetal og satser'!#REF!,IF(I16="ja","!",""),"")</f>
        <v>#REF!</v>
      </c>
    </row>
    <row r="17" spans="1:10" ht="16.2" x14ac:dyDescent="0.4">
      <c r="A17" s="13"/>
      <c r="B17" s="206"/>
      <c r="C17" s="280"/>
      <c r="D17" s="283" t="str">
        <f>IF(C17="","",VLOOKUP(C17,'Ark1'!$A$1:$C$496,2,FALSE))</f>
        <v/>
      </c>
      <c r="E17" s="281"/>
      <c r="F17" s="207"/>
      <c r="G17" s="208" t="e">
        <f>IF(D17=Opslag!$B$2,IF(F17 &gt; 0,"!",""),IF(D17=Opslag!$B$3,IF(F17 &gt; 0,"!",""),IF(D17=Opslag!$B$4,IF(F17 &gt; 0,"!",""),IF(D17=Opslag!#REF!,IF(F17 &gt; 0,"!",""),IF(D17=Opslag!#REF!,IF(F17 &gt; 0,"!",""),IF(D17=Opslag!#REF!,IF(F17 &gt; 0,"!",""),IF(D17=Opslag!#REF!,IF(F17 &gt; 0,"!",""),IF(D17=Opslag!#REF!,IF(F17 &gt; 0,"!",""),IF(D17=Opslag!#REF!,IF(F17 &gt; 0,"!",""),IF(D17=Opslag!#REF!,IF(F17 &gt; 0,"!",""),))))))))))</f>
        <v>#REF!</v>
      </c>
      <c r="H17" s="206"/>
      <c r="I17" s="209"/>
      <c r="J17" s="210" t="e">
        <f>IF(H17='Rammetal og satser'!#REF!,IF(I17="ja","!",""),"")</f>
        <v>#REF!</v>
      </c>
    </row>
    <row r="18" spans="1:10" ht="16.2" x14ac:dyDescent="0.4">
      <c r="A18" s="13"/>
      <c r="B18" s="206"/>
      <c r="C18" s="280"/>
      <c r="D18" s="283" t="str">
        <f>IF(C18="","",VLOOKUP(C18,'Ark1'!$A$1:$C$496,2,FALSE))</f>
        <v/>
      </c>
      <c r="E18" s="281"/>
      <c r="F18" s="207"/>
      <c r="G18" s="208" t="e">
        <f>IF(D18=Opslag!$B$2,IF(F18 &gt; 0,"!",""),IF(D18=Opslag!$B$3,IF(F18 &gt; 0,"!",""),IF(D18=Opslag!$B$4,IF(F18 &gt; 0,"!",""),IF(D18=Opslag!#REF!,IF(F18 &gt; 0,"!",""),IF(D18=Opslag!#REF!,IF(F18 &gt; 0,"!",""),IF(D18=Opslag!#REF!,IF(F18 &gt; 0,"!",""),IF(D18=Opslag!#REF!,IF(F18 &gt; 0,"!",""),IF(D18=Opslag!#REF!,IF(F18 &gt; 0,"!",""),IF(D18=Opslag!#REF!,IF(F18 &gt; 0,"!",""),IF(D18=Opslag!#REF!,IF(F18 &gt; 0,"!",""),))))))))))</f>
        <v>#REF!</v>
      </c>
      <c r="H18" s="206"/>
      <c r="I18" s="209"/>
      <c r="J18" s="210" t="e">
        <f>IF(H18='Rammetal og satser'!#REF!,IF(I18="ja","!",""),"")</f>
        <v>#REF!</v>
      </c>
    </row>
    <row r="19" spans="1:10" ht="16.2" x14ac:dyDescent="0.4">
      <c r="A19" s="13"/>
      <c r="B19" s="206"/>
      <c r="C19" s="280"/>
      <c r="D19" s="283" t="str">
        <f>IF(C19="","",VLOOKUP(C19,'Ark1'!$A$1:$C$496,2,FALSE))</f>
        <v/>
      </c>
      <c r="E19" s="281"/>
      <c r="F19" s="207"/>
      <c r="G19" s="208" t="e">
        <f>IF(D19=Opslag!$B$2,IF(F19 &gt; 0,"!",""),IF(D19=Opslag!$B$3,IF(F19 &gt; 0,"!",""),IF(D19=Opslag!$B$4,IF(F19 &gt; 0,"!",""),IF(D19=Opslag!#REF!,IF(F19 &gt; 0,"!",""),IF(D19=Opslag!#REF!,IF(F19 &gt; 0,"!",""),IF(D19=Opslag!#REF!,IF(F19 &gt; 0,"!",""),IF(D19=Opslag!#REF!,IF(F19 &gt; 0,"!",""),IF(D19=Opslag!#REF!,IF(F19 &gt; 0,"!",""),IF(D19=Opslag!#REF!,IF(F19 &gt; 0,"!",""),IF(D19=Opslag!#REF!,IF(F19 &gt; 0,"!",""),))))))))))</f>
        <v>#REF!</v>
      </c>
      <c r="H19" s="206"/>
      <c r="I19" s="209"/>
      <c r="J19" s="210" t="e">
        <f>IF(H19='Rammetal og satser'!#REF!,IF(I19="ja","!",""),"")</f>
        <v>#REF!</v>
      </c>
    </row>
    <row r="20" spans="1:10" ht="16.2" x14ac:dyDescent="0.4">
      <c r="A20" s="13"/>
      <c r="B20" s="206"/>
      <c r="C20" s="280"/>
      <c r="D20" s="283" t="str">
        <f>IF(C20="","",VLOOKUP(C20,'Ark1'!$A$1:$C$496,2,FALSE))</f>
        <v/>
      </c>
      <c r="E20" s="281"/>
      <c r="F20" s="207"/>
      <c r="G20" s="208" t="e">
        <f>IF(D20=Opslag!$B$2,IF(F20 &gt; 0,"!",""),IF(D20=Opslag!$B$3,IF(F20 &gt; 0,"!",""),IF(D20=Opslag!$B$4,IF(F20 &gt; 0,"!",""),IF(D20=Opslag!#REF!,IF(F20 &gt; 0,"!",""),IF(D20=Opslag!#REF!,IF(F20 &gt; 0,"!",""),IF(D20=Opslag!#REF!,IF(F20 &gt; 0,"!",""),IF(D20=Opslag!#REF!,IF(F20 &gt; 0,"!",""),IF(D20=Opslag!#REF!,IF(F20 &gt; 0,"!",""),IF(D20=Opslag!#REF!,IF(F20 &gt; 0,"!",""),IF(D20=Opslag!#REF!,IF(F20 &gt; 0,"!",""),))))))))))</f>
        <v>#REF!</v>
      </c>
      <c r="H20" s="206"/>
      <c r="I20" s="209"/>
      <c r="J20" s="210" t="e">
        <f>IF(H20='Rammetal og satser'!#REF!,IF(I20="ja","!",""),"")</f>
        <v>#REF!</v>
      </c>
    </row>
    <row r="21" spans="1:10" ht="16.2" x14ac:dyDescent="0.4">
      <c r="A21" s="13"/>
      <c r="B21" s="206"/>
      <c r="C21" s="280"/>
      <c r="D21" s="283" t="str">
        <f>IF(C21="","",VLOOKUP(C21,'Ark1'!$A$1:$C$496,2,FALSE))</f>
        <v/>
      </c>
      <c r="E21" s="281"/>
      <c r="F21" s="207"/>
      <c r="G21" s="208" t="e">
        <f>IF(D21=Opslag!$B$2,IF(F21 &gt; 0,"!",""),IF(D21=Opslag!$B$3,IF(F21 &gt; 0,"!",""),IF(D21=Opslag!$B$4,IF(F21 &gt; 0,"!",""),IF(D21=Opslag!#REF!,IF(F21 &gt; 0,"!",""),IF(D21=Opslag!#REF!,IF(F21 &gt; 0,"!",""),IF(D21=Opslag!#REF!,IF(F21 &gt; 0,"!",""),IF(D21=Opslag!#REF!,IF(F21 &gt; 0,"!",""),IF(D21=Opslag!#REF!,IF(F21 &gt; 0,"!",""),IF(D21=Opslag!#REF!,IF(F21 &gt; 0,"!",""),IF(D21=Opslag!#REF!,IF(F21 &gt; 0,"!",""),))))))))))</f>
        <v>#REF!</v>
      </c>
      <c r="H21" s="206"/>
      <c r="I21" s="209"/>
      <c r="J21" s="210" t="e">
        <f>IF(H21='Rammetal og satser'!#REF!,IF(I21="ja","!",""),"")</f>
        <v>#REF!</v>
      </c>
    </row>
    <row r="22" spans="1:10" ht="16.2" x14ac:dyDescent="0.4">
      <c r="A22" s="13"/>
      <c r="B22" s="206"/>
      <c r="C22" s="280"/>
      <c r="D22" s="283" t="str">
        <f>IF(C22="","",VLOOKUP(C22,'Ark1'!$A$1:$C$496,2,FALSE))</f>
        <v/>
      </c>
      <c r="E22" s="281"/>
      <c r="F22" s="207"/>
      <c r="G22" s="208" t="e">
        <f>IF(D22=Opslag!$B$2,IF(F22 &gt; 0,"!",""),IF(D22=Opslag!$B$3,IF(F22 &gt; 0,"!",""),IF(D22=Opslag!$B$4,IF(F22 &gt; 0,"!",""),IF(D22=Opslag!#REF!,IF(F22 &gt; 0,"!",""),IF(D22=Opslag!#REF!,IF(F22 &gt; 0,"!",""),IF(D22=Opslag!#REF!,IF(F22 &gt; 0,"!",""),IF(D22=Opslag!#REF!,IF(F22 &gt; 0,"!",""),IF(D22=Opslag!#REF!,IF(F22 &gt; 0,"!",""),IF(D22=Opslag!#REF!,IF(F22 &gt; 0,"!",""),IF(D22=Opslag!#REF!,IF(F22 &gt; 0,"!",""),))))))))))</f>
        <v>#REF!</v>
      </c>
      <c r="H22" s="206"/>
      <c r="I22" s="209"/>
      <c r="J22" s="210" t="e">
        <f>IF(H22='Rammetal og satser'!#REF!,IF(I22="ja","!",""),"")</f>
        <v>#REF!</v>
      </c>
    </row>
    <row r="23" spans="1:10" ht="16.2" x14ac:dyDescent="0.4">
      <c r="A23" s="13"/>
      <c r="B23" s="206"/>
      <c r="C23" s="280"/>
      <c r="D23" s="283" t="str">
        <f>IF(C23="","",VLOOKUP(C23,'Ark1'!$A$1:$C$496,2,FALSE))</f>
        <v/>
      </c>
      <c r="E23" s="281"/>
      <c r="F23" s="207"/>
      <c r="G23" s="208" t="e">
        <f>IF(D23=Opslag!$B$2,IF(F23 &gt; 0,"!",""),IF(D23=Opslag!$B$3,IF(F23 &gt; 0,"!",""),IF(D23=Opslag!$B$4,IF(F23 &gt; 0,"!",""),IF(D23=Opslag!#REF!,IF(F23 &gt; 0,"!",""),IF(D23=Opslag!#REF!,IF(F23 &gt; 0,"!",""),IF(D23=Opslag!#REF!,IF(F23 &gt; 0,"!",""),IF(D23=Opslag!#REF!,IF(F23 &gt; 0,"!",""),IF(D23=Opslag!#REF!,IF(F23 &gt; 0,"!",""),IF(D23=Opslag!#REF!,IF(F23 &gt; 0,"!",""),IF(D23=Opslag!#REF!,IF(F23 &gt; 0,"!",""),))))))))))</f>
        <v>#REF!</v>
      </c>
      <c r="H23" s="206"/>
      <c r="I23" s="209"/>
      <c r="J23" s="210" t="e">
        <f>IF(H23='Rammetal og satser'!#REF!,IF(I23="ja","!",""),"")</f>
        <v>#REF!</v>
      </c>
    </row>
    <row r="24" spans="1:10" ht="16.2" x14ac:dyDescent="0.4">
      <c r="A24" s="13"/>
      <c r="B24" s="206"/>
      <c r="C24" s="280"/>
      <c r="D24" s="283" t="str">
        <f>IF(C24="","",VLOOKUP(C24,'Ark1'!$A$1:$C$496,2,FALSE))</f>
        <v/>
      </c>
      <c r="E24" s="281"/>
      <c r="F24" s="207"/>
      <c r="G24" s="208" t="e">
        <f>IF(D24=Opslag!$B$2,IF(F24 &gt; 0,"!",""),IF(D24=Opslag!$B$3,IF(F24 &gt; 0,"!",""),IF(D24=Opslag!$B$4,IF(F24 &gt; 0,"!",""),IF(D24=Opslag!#REF!,IF(F24 &gt; 0,"!",""),IF(D24=Opslag!#REF!,IF(F24 &gt; 0,"!",""),IF(D24=Opslag!#REF!,IF(F24 &gt; 0,"!",""),IF(D24=Opslag!#REF!,IF(F24 &gt; 0,"!",""),IF(D24=Opslag!#REF!,IF(F24 &gt; 0,"!",""),IF(D24=Opslag!#REF!,IF(F24 &gt; 0,"!",""),IF(D24=Opslag!#REF!,IF(F24 &gt; 0,"!",""),))))))))))</f>
        <v>#REF!</v>
      </c>
      <c r="H24" s="206"/>
      <c r="I24" s="209"/>
      <c r="J24" s="210" t="e">
        <f>IF(H24='Rammetal og satser'!#REF!,IF(I24="ja","!",""),"")</f>
        <v>#REF!</v>
      </c>
    </row>
    <row r="25" spans="1:10" ht="16.2" x14ac:dyDescent="0.4">
      <c r="A25" s="13"/>
      <c r="B25" s="206"/>
      <c r="C25" s="280"/>
      <c r="D25" s="283" t="str">
        <f>IF(C25="","",VLOOKUP(C25,'Ark1'!$A$1:$C$496,2,FALSE))</f>
        <v/>
      </c>
      <c r="E25" s="281"/>
      <c r="F25" s="207"/>
      <c r="G25" s="208" t="e">
        <f>IF(D25=Opslag!$B$2,IF(F25 &gt; 0,"!",""),IF(D25=Opslag!$B$3,IF(F25 &gt; 0,"!",""),IF(D25=Opslag!$B$4,IF(F25 &gt; 0,"!",""),IF(D25=Opslag!#REF!,IF(F25 &gt; 0,"!",""),IF(D25=Opslag!#REF!,IF(F25 &gt; 0,"!",""),IF(D25=Opslag!#REF!,IF(F25 &gt; 0,"!",""),IF(D25=Opslag!#REF!,IF(F25 &gt; 0,"!",""),IF(D25=Opslag!#REF!,IF(F25 &gt; 0,"!",""),IF(D25=Opslag!#REF!,IF(F25 &gt; 0,"!",""),IF(D25=Opslag!#REF!,IF(F25 &gt; 0,"!",""),))))))))))</f>
        <v>#REF!</v>
      </c>
      <c r="H25" s="206"/>
      <c r="I25" s="209"/>
      <c r="J25" s="210" t="e">
        <f>IF(H25='Rammetal og satser'!#REF!,IF(I25="ja","!",""),"")</f>
        <v>#REF!</v>
      </c>
    </row>
    <row r="26" spans="1:10" ht="16.2" x14ac:dyDescent="0.4">
      <c r="A26" s="13"/>
      <c r="B26" s="206"/>
      <c r="C26" s="280"/>
      <c r="D26" s="283" t="str">
        <f>IF(C26="","",VLOOKUP(C26,'Ark1'!$A$1:$C$496,2,FALSE))</f>
        <v/>
      </c>
      <c r="E26" s="281"/>
      <c r="F26" s="207"/>
      <c r="G26" s="208" t="e">
        <f>IF(D26=Opslag!$B$2,IF(F26 &gt; 0,"!",""),IF(D26=Opslag!$B$3,IF(F26 &gt; 0,"!",""),IF(D26=Opslag!$B$4,IF(F26 &gt; 0,"!",""),IF(D26=Opslag!#REF!,IF(F26 &gt; 0,"!",""),IF(D26=Opslag!#REF!,IF(F26 &gt; 0,"!",""),IF(D26=Opslag!#REF!,IF(F26 &gt; 0,"!",""),IF(D26=Opslag!#REF!,IF(F26 &gt; 0,"!",""),IF(D26=Opslag!#REF!,IF(F26 &gt; 0,"!",""),IF(D26=Opslag!#REF!,IF(F26 &gt; 0,"!",""),IF(D26=Opslag!#REF!,IF(F26 &gt; 0,"!",""),))))))))))</f>
        <v>#REF!</v>
      </c>
      <c r="H26" s="206"/>
      <c r="I26" s="209"/>
      <c r="J26" s="210" t="e">
        <f>IF(H26='Rammetal og satser'!#REF!,IF(I26="ja","!",""),"")</f>
        <v>#REF!</v>
      </c>
    </row>
    <row r="27" spans="1:10" ht="16.2" x14ac:dyDescent="0.4">
      <c r="A27" s="13"/>
      <c r="B27" s="206"/>
      <c r="C27" s="280"/>
      <c r="D27" s="283" t="str">
        <f>IF(C27="","",VLOOKUP(C27,'Ark1'!$A$1:$C$496,2,FALSE))</f>
        <v/>
      </c>
      <c r="E27" s="281"/>
      <c r="F27" s="207"/>
      <c r="G27" s="208" t="e">
        <f>IF(D27=Opslag!$B$2,IF(F27 &gt; 0,"!",""),IF(D27=Opslag!$B$3,IF(F27 &gt; 0,"!",""),IF(D27=Opslag!$B$4,IF(F27 &gt; 0,"!",""),IF(D27=Opslag!#REF!,IF(F27 &gt; 0,"!",""),IF(D27=Opslag!#REF!,IF(F27 &gt; 0,"!",""),IF(D27=Opslag!#REF!,IF(F27 &gt; 0,"!",""),IF(D27=Opslag!#REF!,IF(F27 &gt; 0,"!",""),IF(D27=Opslag!#REF!,IF(F27 &gt; 0,"!",""),IF(D27=Opslag!#REF!,IF(F27 &gt; 0,"!",""),IF(D27=Opslag!#REF!,IF(F27 &gt; 0,"!",""),))))))))))</f>
        <v>#REF!</v>
      </c>
      <c r="H27" s="206"/>
      <c r="I27" s="209"/>
      <c r="J27" s="210" t="e">
        <f>IF(H27='Rammetal og satser'!#REF!,IF(I27="ja","!",""),"")</f>
        <v>#REF!</v>
      </c>
    </row>
    <row r="28" spans="1:10" ht="16.2" x14ac:dyDescent="0.4">
      <c r="A28" s="13"/>
      <c r="B28" s="206"/>
      <c r="C28" s="280"/>
      <c r="D28" s="283" t="str">
        <f>IF(C28="","",VLOOKUP(C28,'Ark1'!$A$1:$C$496,2,FALSE))</f>
        <v/>
      </c>
      <c r="E28" s="281"/>
      <c r="F28" s="207"/>
      <c r="G28" s="208" t="e">
        <f>IF(D28=Opslag!$B$2,IF(F28 &gt; 0,"!",""),IF(D28=Opslag!$B$3,IF(F28 &gt; 0,"!",""),IF(D28=Opslag!$B$4,IF(F28 &gt; 0,"!",""),IF(D28=Opslag!#REF!,IF(F28 &gt; 0,"!",""),IF(D28=Opslag!#REF!,IF(F28 &gt; 0,"!",""),IF(D28=Opslag!#REF!,IF(F28 &gt; 0,"!",""),IF(D28=Opslag!#REF!,IF(F28 &gt; 0,"!",""),IF(D28=Opslag!#REF!,IF(F28 &gt; 0,"!",""),IF(D28=Opslag!#REF!,IF(F28 &gt; 0,"!",""),IF(D28=Opslag!#REF!,IF(F28 &gt; 0,"!",""),))))))))))</f>
        <v>#REF!</v>
      </c>
      <c r="H28" s="206"/>
      <c r="I28" s="209"/>
      <c r="J28" s="210" t="e">
        <f>IF(H28='Rammetal og satser'!#REF!,IF(I28="ja","!",""),"")</f>
        <v>#REF!</v>
      </c>
    </row>
    <row r="29" spans="1:10" ht="16.2" x14ac:dyDescent="0.4">
      <c r="A29" s="13"/>
      <c r="B29" s="206"/>
      <c r="C29" s="280"/>
      <c r="D29" s="283" t="str">
        <f>IF(C29="","",VLOOKUP(C29,'Ark1'!$A$1:$C$496,2,FALSE))</f>
        <v/>
      </c>
      <c r="E29" s="281"/>
      <c r="F29" s="207"/>
      <c r="G29" s="208" t="e">
        <f>IF(D29=Opslag!$B$2,IF(F29 &gt; 0,"!",""),IF(D29=Opslag!$B$3,IF(F29 &gt; 0,"!",""),IF(D29=Opslag!$B$4,IF(F29 &gt; 0,"!",""),IF(D29=Opslag!#REF!,IF(F29 &gt; 0,"!",""),IF(D29=Opslag!#REF!,IF(F29 &gt; 0,"!",""),IF(D29=Opslag!#REF!,IF(F29 &gt; 0,"!",""),IF(D29=Opslag!#REF!,IF(F29 &gt; 0,"!",""),IF(D29=Opslag!#REF!,IF(F29 &gt; 0,"!",""),IF(D29=Opslag!#REF!,IF(F29 &gt; 0,"!",""),IF(D29=Opslag!#REF!,IF(F29 &gt; 0,"!",""),))))))))))</f>
        <v>#REF!</v>
      </c>
      <c r="H29" s="206"/>
      <c r="I29" s="209"/>
      <c r="J29" s="210" t="e">
        <f>IF(H29='Rammetal og satser'!#REF!,IF(I29="ja","!",""),"")</f>
        <v>#REF!</v>
      </c>
    </row>
    <row r="30" spans="1:10" ht="16.2" x14ac:dyDescent="0.4">
      <c r="A30" s="13"/>
      <c r="B30" s="206"/>
      <c r="C30" s="280"/>
      <c r="D30" s="283" t="str">
        <f>IF(C30="","",VLOOKUP(C30,'Ark1'!$A$1:$C$496,2,FALSE))</f>
        <v/>
      </c>
      <c r="E30" s="281"/>
      <c r="F30" s="207"/>
      <c r="G30" s="208" t="e">
        <f>IF(D30=Opslag!$B$2,IF(F30 &gt; 0,"!",""),IF(D30=Opslag!$B$3,IF(F30 &gt; 0,"!",""),IF(D30=Opslag!$B$4,IF(F30 &gt; 0,"!",""),IF(D30=Opslag!#REF!,IF(F30 &gt; 0,"!",""),IF(D30=Opslag!#REF!,IF(F30 &gt; 0,"!",""),IF(D30=Opslag!#REF!,IF(F30 &gt; 0,"!",""),IF(D30=Opslag!#REF!,IF(F30 &gt; 0,"!",""),IF(D30=Opslag!#REF!,IF(F30 &gt; 0,"!",""),IF(D30=Opslag!#REF!,IF(F30 &gt; 0,"!",""),IF(D30=Opslag!#REF!,IF(F30 &gt; 0,"!",""),))))))))))</f>
        <v>#REF!</v>
      </c>
      <c r="H30" s="206"/>
      <c r="I30" s="209"/>
      <c r="J30" s="210" t="e">
        <f>IF(H30='Rammetal og satser'!#REF!,IF(I30="ja","!",""),"")</f>
        <v>#REF!</v>
      </c>
    </row>
    <row r="31" spans="1:10" ht="16.2" x14ac:dyDescent="0.4">
      <c r="A31" s="13"/>
      <c r="B31" s="206"/>
      <c r="C31" s="280"/>
      <c r="D31" s="283" t="str">
        <f>IF(C31="","",VLOOKUP(C31,'Ark1'!$A$1:$C$496,2,FALSE))</f>
        <v/>
      </c>
      <c r="E31" s="281"/>
      <c r="F31" s="207"/>
      <c r="G31" s="208" t="e">
        <f>IF(D31=Opslag!$B$2,IF(F31 &gt; 0,"!",""),IF(D31=Opslag!$B$3,IF(F31 &gt; 0,"!",""),IF(D31=Opslag!$B$4,IF(F31 &gt; 0,"!",""),IF(D31=Opslag!#REF!,IF(F31 &gt; 0,"!",""),IF(D31=Opslag!#REF!,IF(F31 &gt; 0,"!",""),IF(D31=Opslag!#REF!,IF(F31 &gt; 0,"!",""),IF(D31=Opslag!#REF!,IF(F31 &gt; 0,"!",""),IF(D31=Opslag!#REF!,IF(F31 &gt; 0,"!",""),IF(D31=Opslag!#REF!,IF(F31 &gt; 0,"!",""),IF(D31=Opslag!#REF!,IF(F31 &gt; 0,"!",""),))))))))))</f>
        <v>#REF!</v>
      </c>
      <c r="H31" s="206"/>
      <c r="I31" s="209"/>
      <c r="J31" s="210" t="e">
        <f>IF(H31='Rammetal og satser'!#REF!,IF(I31="ja","!",""),"")</f>
        <v>#REF!</v>
      </c>
    </row>
    <row r="32" spans="1:10" ht="16.2" x14ac:dyDescent="0.4">
      <c r="A32" s="13"/>
      <c r="B32" s="206"/>
      <c r="C32" s="280"/>
      <c r="D32" s="283" t="str">
        <f>IF(C32="","",VLOOKUP(C32,'Ark1'!$A$1:$C$496,2,FALSE))</f>
        <v/>
      </c>
      <c r="E32" s="281"/>
      <c r="F32" s="207"/>
      <c r="G32" s="208" t="e">
        <f>IF(D32=Opslag!$B$2,IF(F32 &gt; 0,"!",""),IF(D32=Opslag!$B$3,IF(F32 &gt; 0,"!",""),IF(D32=Opslag!$B$4,IF(F32 &gt; 0,"!",""),IF(D32=Opslag!#REF!,IF(F32 &gt; 0,"!",""),IF(D32=Opslag!#REF!,IF(F32 &gt; 0,"!",""),IF(D32=Opslag!#REF!,IF(F32 &gt; 0,"!",""),IF(D32=Opslag!#REF!,IF(F32 &gt; 0,"!",""),IF(D32=Opslag!#REF!,IF(F32 &gt; 0,"!",""),IF(D32=Opslag!#REF!,IF(F32 &gt; 0,"!",""),IF(D32=Opslag!#REF!,IF(F32 &gt; 0,"!",""),))))))))))</f>
        <v>#REF!</v>
      </c>
      <c r="H32" s="206"/>
      <c r="I32" s="209"/>
      <c r="J32" s="210" t="e">
        <f>IF(H32='Rammetal og satser'!#REF!,IF(I32="ja","!",""),"")</f>
        <v>#REF!</v>
      </c>
    </row>
    <row r="33" spans="1:10" ht="16.2" x14ac:dyDescent="0.4">
      <c r="A33" s="13"/>
      <c r="B33" s="206"/>
      <c r="C33" s="280"/>
      <c r="D33" s="283" t="str">
        <f>IF(C33="","",VLOOKUP(C33,'Ark1'!$A$1:$C$496,2,FALSE))</f>
        <v/>
      </c>
      <c r="E33" s="281"/>
      <c r="F33" s="207"/>
      <c r="G33" s="208" t="e">
        <f>IF(D33=Opslag!$B$2,IF(F33 &gt; 0,"!",""),IF(D33=Opslag!$B$3,IF(F33 &gt; 0,"!",""),IF(D33=Opslag!$B$4,IF(F33 &gt; 0,"!",""),IF(D33=Opslag!#REF!,IF(F33 &gt; 0,"!",""),IF(D33=Opslag!#REF!,IF(F33 &gt; 0,"!",""),IF(D33=Opslag!#REF!,IF(F33 &gt; 0,"!",""),IF(D33=Opslag!#REF!,IF(F33 &gt; 0,"!",""),IF(D33=Opslag!#REF!,IF(F33 &gt; 0,"!",""),IF(D33=Opslag!#REF!,IF(F33 &gt; 0,"!",""),IF(D33=Opslag!#REF!,IF(F33 &gt; 0,"!",""),))))))))))</f>
        <v>#REF!</v>
      </c>
      <c r="H33" s="206"/>
      <c r="I33" s="209"/>
      <c r="J33" s="210" t="e">
        <f>IF(H33='Rammetal og satser'!#REF!,IF(I33="ja","!",""),"")</f>
        <v>#REF!</v>
      </c>
    </row>
    <row r="34" spans="1:10" ht="16.2" x14ac:dyDescent="0.4">
      <c r="A34" s="13"/>
      <c r="B34" s="206"/>
      <c r="C34" s="280"/>
      <c r="D34" s="283" t="str">
        <f>IF(C34="","",VLOOKUP(C34,'Ark1'!$A$1:$C$496,2,FALSE))</f>
        <v/>
      </c>
      <c r="E34" s="281"/>
      <c r="F34" s="207"/>
      <c r="G34" s="208" t="e">
        <f>IF(D34=Opslag!$B$2,IF(F34 &gt; 0,"!",""),IF(D34=Opslag!$B$3,IF(F34 &gt; 0,"!",""),IF(D34=Opslag!$B$4,IF(F34 &gt; 0,"!",""),IF(D34=Opslag!#REF!,IF(F34 &gt; 0,"!",""),IF(D34=Opslag!#REF!,IF(F34 &gt; 0,"!",""),IF(D34=Opslag!#REF!,IF(F34 &gt; 0,"!",""),IF(D34=Opslag!#REF!,IF(F34 &gt; 0,"!",""),IF(D34=Opslag!#REF!,IF(F34 &gt; 0,"!",""),IF(D34=Opslag!#REF!,IF(F34 &gt; 0,"!",""),IF(D34=Opslag!#REF!,IF(F34 &gt; 0,"!",""),))))))))))</f>
        <v>#REF!</v>
      </c>
      <c r="H34" s="206"/>
      <c r="I34" s="209"/>
      <c r="J34" s="210" t="e">
        <f>IF(H34='Rammetal og satser'!#REF!,IF(I34="ja","!",""),"")</f>
        <v>#REF!</v>
      </c>
    </row>
    <row r="35" spans="1:10" ht="16.2" x14ac:dyDescent="0.4">
      <c r="A35" s="13"/>
      <c r="B35" s="206"/>
      <c r="C35" s="280"/>
      <c r="D35" s="283" t="str">
        <f>IF(C35="","",VLOOKUP(C35,'Ark1'!$A$1:$C$496,2,FALSE))</f>
        <v/>
      </c>
      <c r="E35" s="281"/>
      <c r="F35" s="207"/>
      <c r="G35" s="208" t="e">
        <f>IF(D35=Opslag!$B$2,IF(F35 &gt; 0,"!",""),IF(D35=Opslag!$B$3,IF(F35 &gt; 0,"!",""),IF(D35=Opslag!$B$4,IF(F35 &gt; 0,"!",""),IF(D35=Opslag!#REF!,IF(F35 &gt; 0,"!",""),IF(D35=Opslag!#REF!,IF(F35 &gt; 0,"!",""),IF(D35=Opslag!#REF!,IF(F35 &gt; 0,"!",""),IF(D35=Opslag!#REF!,IF(F35 &gt; 0,"!",""),IF(D35=Opslag!#REF!,IF(F35 &gt; 0,"!",""),IF(D35=Opslag!#REF!,IF(F35 &gt; 0,"!",""),IF(D35=Opslag!#REF!,IF(F35 &gt; 0,"!",""),))))))))))</f>
        <v>#REF!</v>
      </c>
      <c r="H35" s="206"/>
      <c r="I35" s="209"/>
      <c r="J35" s="210" t="e">
        <f>IF(H35='Rammetal og satser'!#REF!,IF(I35="ja","!",""),"")</f>
        <v>#REF!</v>
      </c>
    </row>
    <row r="36" spans="1:10" ht="16.2" x14ac:dyDescent="0.4">
      <c r="A36" s="13"/>
      <c r="B36" s="206"/>
      <c r="C36" s="280"/>
      <c r="D36" s="283" t="str">
        <f>IF(C36="","",VLOOKUP(C36,'Ark1'!$A$1:$C$496,2,FALSE))</f>
        <v/>
      </c>
      <c r="E36" s="281"/>
      <c r="F36" s="207"/>
      <c r="G36" s="208" t="e">
        <f>IF(D36=Opslag!$B$2,IF(F36 &gt; 0,"!",""),IF(D36=Opslag!$B$3,IF(F36 &gt; 0,"!",""),IF(D36=Opslag!$B$4,IF(F36 &gt; 0,"!",""),IF(D36=Opslag!#REF!,IF(F36 &gt; 0,"!",""),IF(D36=Opslag!#REF!,IF(F36 &gt; 0,"!",""),IF(D36=Opslag!#REF!,IF(F36 &gt; 0,"!",""),IF(D36=Opslag!#REF!,IF(F36 &gt; 0,"!",""),IF(D36=Opslag!#REF!,IF(F36 &gt; 0,"!",""),IF(D36=Opslag!#REF!,IF(F36 &gt; 0,"!",""),IF(D36=Opslag!#REF!,IF(F36 &gt; 0,"!",""),))))))))))</f>
        <v>#REF!</v>
      </c>
      <c r="H36" s="206"/>
      <c r="I36" s="209"/>
      <c r="J36" s="210" t="e">
        <f>IF(H36='Rammetal og satser'!#REF!,IF(I36="ja","!",""),"")</f>
        <v>#REF!</v>
      </c>
    </row>
    <row r="37" spans="1:10" ht="16.2" x14ac:dyDescent="0.4">
      <c r="A37" s="13"/>
      <c r="B37" s="206"/>
      <c r="C37" s="280"/>
      <c r="D37" s="283" t="str">
        <f>IF(C37="","",VLOOKUP(C37,'Ark1'!$A$1:$C$496,2,FALSE))</f>
        <v/>
      </c>
      <c r="E37" s="281"/>
      <c r="F37" s="207"/>
      <c r="G37" s="208" t="e">
        <f>IF(D37=Opslag!$B$2,IF(F37 &gt; 0,"!",""),IF(D37=Opslag!$B$3,IF(F37 &gt; 0,"!",""),IF(D37=Opslag!$B$4,IF(F37 &gt; 0,"!",""),IF(D37=Opslag!#REF!,IF(F37 &gt; 0,"!",""),IF(D37=Opslag!#REF!,IF(F37 &gt; 0,"!",""),IF(D37=Opslag!#REF!,IF(F37 &gt; 0,"!",""),IF(D37=Opslag!#REF!,IF(F37 &gt; 0,"!",""),IF(D37=Opslag!#REF!,IF(F37 &gt; 0,"!",""),IF(D37=Opslag!#REF!,IF(F37 &gt; 0,"!",""),IF(D37=Opslag!#REF!,IF(F37 &gt; 0,"!",""),))))))))))</f>
        <v>#REF!</v>
      </c>
      <c r="H37" s="206"/>
      <c r="I37" s="209"/>
      <c r="J37" s="210" t="e">
        <f>IF(H37='Rammetal og satser'!#REF!,IF(I37="ja","!",""),"")</f>
        <v>#REF!</v>
      </c>
    </row>
    <row r="38" spans="1:10" ht="16.2" x14ac:dyDescent="0.4">
      <c r="A38" s="13"/>
      <c r="B38" s="206"/>
      <c r="C38" s="280"/>
      <c r="D38" s="283" t="str">
        <f>IF(C38="","",VLOOKUP(C38,'Ark1'!$A$1:$C$496,2,FALSE))</f>
        <v/>
      </c>
      <c r="E38" s="281"/>
      <c r="F38" s="207"/>
      <c r="G38" s="208" t="e">
        <f>IF(D38=Opslag!$B$2,IF(F38 &gt; 0,"!",""),IF(D38=Opslag!$B$3,IF(F38 &gt; 0,"!",""),IF(D38=Opslag!$B$4,IF(F38 &gt; 0,"!",""),IF(D38=Opslag!#REF!,IF(F38 &gt; 0,"!",""),IF(D38=Opslag!#REF!,IF(F38 &gt; 0,"!",""),IF(D38=Opslag!#REF!,IF(F38 &gt; 0,"!",""),IF(D38=Opslag!#REF!,IF(F38 &gt; 0,"!",""),IF(D38=Opslag!#REF!,IF(F38 &gt; 0,"!",""),IF(D38=Opslag!#REF!,IF(F38 &gt; 0,"!",""),IF(D38=Opslag!#REF!,IF(F38 &gt; 0,"!",""),))))))))))</f>
        <v>#REF!</v>
      </c>
      <c r="H38" s="206"/>
      <c r="I38" s="209"/>
      <c r="J38" s="210" t="e">
        <f>IF(H38='Rammetal og satser'!#REF!,IF(I38="ja","!",""),"")</f>
        <v>#REF!</v>
      </c>
    </row>
    <row r="39" spans="1:10" ht="16.2" x14ac:dyDescent="0.4">
      <c r="A39" s="13"/>
      <c r="B39" s="206"/>
      <c r="C39" s="280"/>
      <c r="D39" s="283" t="str">
        <f>IF(C39="","",VLOOKUP(C39,'Ark1'!$A$1:$C$496,2,FALSE))</f>
        <v/>
      </c>
      <c r="E39" s="281"/>
      <c r="F39" s="207"/>
      <c r="G39" s="208" t="e">
        <f>IF(D39=Opslag!$B$2,IF(F39 &gt; 0,"!",""),IF(D39=Opslag!$B$3,IF(F39 &gt; 0,"!",""),IF(D39=Opslag!$B$4,IF(F39 &gt; 0,"!",""),IF(D39=Opslag!#REF!,IF(F39 &gt; 0,"!",""),IF(D39=Opslag!#REF!,IF(F39 &gt; 0,"!",""),IF(D39=Opslag!#REF!,IF(F39 &gt; 0,"!",""),IF(D39=Opslag!#REF!,IF(F39 &gt; 0,"!",""),IF(D39=Opslag!#REF!,IF(F39 &gt; 0,"!",""),IF(D39=Opslag!#REF!,IF(F39 &gt; 0,"!",""),IF(D39=Opslag!#REF!,IF(F39 &gt; 0,"!",""),))))))))))</f>
        <v>#REF!</v>
      </c>
      <c r="H39" s="206"/>
      <c r="I39" s="209"/>
      <c r="J39" s="210" t="e">
        <f>IF(H39='Rammetal og satser'!#REF!,IF(I39="ja","!",""),"")</f>
        <v>#REF!</v>
      </c>
    </row>
    <row r="40" spans="1:10" ht="16.2" x14ac:dyDescent="0.4">
      <c r="A40" s="13"/>
      <c r="B40" s="206"/>
      <c r="C40" s="280"/>
      <c r="D40" s="283" t="str">
        <f>IF(C40="","",VLOOKUP(C40,'Ark1'!$A$1:$C$496,2,FALSE))</f>
        <v/>
      </c>
      <c r="E40" s="281"/>
      <c r="F40" s="207"/>
      <c r="G40" s="208" t="e">
        <f>IF(D40=Opslag!$B$2,IF(F40 &gt; 0,"!",""),IF(D40=Opslag!$B$3,IF(F40 &gt; 0,"!",""),IF(D40=Opslag!$B$4,IF(F40 &gt; 0,"!",""),IF(D40=Opslag!#REF!,IF(F40 &gt; 0,"!",""),IF(D40=Opslag!#REF!,IF(F40 &gt; 0,"!",""),IF(D40=Opslag!#REF!,IF(F40 &gt; 0,"!",""),IF(D40=Opslag!#REF!,IF(F40 &gt; 0,"!",""),IF(D40=Opslag!#REF!,IF(F40 &gt; 0,"!",""),IF(D40=Opslag!#REF!,IF(F40 &gt; 0,"!",""),IF(D40=Opslag!#REF!,IF(F40 &gt; 0,"!",""),))))))))))</f>
        <v>#REF!</v>
      </c>
      <c r="H40" s="206"/>
      <c r="I40" s="209"/>
      <c r="J40" s="210" t="e">
        <f>IF(H40='Rammetal og satser'!#REF!,IF(I40="ja","!",""),"")</f>
        <v>#REF!</v>
      </c>
    </row>
    <row r="41" spans="1:10" ht="16.2" x14ac:dyDescent="0.4">
      <c r="A41" s="13"/>
      <c r="B41" s="206"/>
      <c r="C41" s="280"/>
      <c r="D41" s="283" t="str">
        <f>IF(C41="","",VLOOKUP(C41,'Ark1'!$A$1:$C$496,2,FALSE))</f>
        <v/>
      </c>
      <c r="E41" s="281"/>
      <c r="F41" s="207"/>
      <c r="G41" s="208" t="e">
        <f>IF(D41=Opslag!$B$2,IF(F41 &gt; 0,"!",""),IF(D41=Opslag!$B$3,IF(F41 &gt; 0,"!",""),IF(D41=Opslag!$B$4,IF(F41 &gt; 0,"!",""),IF(D41=Opslag!#REF!,IF(F41 &gt; 0,"!",""),IF(D41=Opslag!#REF!,IF(F41 &gt; 0,"!",""),IF(D41=Opslag!#REF!,IF(F41 &gt; 0,"!",""),IF(D41=Opslag!#REF!,IF(F41 &gt; 0,"!",""),IF(D41=Opslag!#REF!,IF(F41 &gt; 0,"!",""),IF(D41=Opslag!#REF!,IF(F41 &gt; 0,"!",""),IF(D41=Opslag!#REF!,IF(F41 &gt; 0,"!",""),))))))))))</f>
        <v>#REF!</v>
      </c>
      <c r="H41" s="206"/>
      <c r="I41" s="209"/>
      <c r="J41" s="210" t="e">
        <f>IF(H41='Rammetal og satser'!#REF!,IF(I41="ja","!",""),"")</f>
        <v>#REF!</v>
      </c>
    </row>
    <row r="42" spans="1:10" ht="16.2" x14ac:dyDescent="0.4">
      <c r="A42" s="13"/>
      <c r="B42" s="206"/>
      <c r="C42" s="280"/>
      <c r="D42" s="283" t="str">
        <f>IF(C42="","",VLOOKUP(C42,'Ark1'!$A$1:$C$496,2,FALSE))</f>
        <v/>
      </c>
      <c r="E42" s="281"/>
      <c r="F42" s="207"/>
      <c r="G42" s="208" t="e">
        <f>IF(D42=Opslag!$B$2,IF(F42 &gt; 0,"!",""),IF(D42=Opslag!$B$3,IF(F42 &gt; 0,"!",""),IF(D42=Opslag!$B$4,IF(F42 &gt; 0,"!",""),IF(D42=Opslag!#REF!,IF(F42 &gt; 0,"!",""),IF(D42=Opslag!#REF!,IF(F42 &gt; 0,"!",""),IF(D42=Opslag!#REF!,IF(F42 &gt; 0,"!",""),IF(D42=Opslag!#REF!,IF(F42 &gt; 0,"!",""),IF(D42=Opslag!#REF!,IF(F42 &gt; 0,"!",""),IF(D42=Opslag!#REF!,IF(F42 &gt; 0,"!",""),IF(D42=Opslag!#REF!,IF(F42 &gt; 0,"!",""),))))))))))</f>
        <v>#REF!</v>
      </c>
      <c r="H42" s="206"/>
      <c r="I42" s="209"/>
      <c r="J42" s="210" t="e">
        <f>IF(H42='Rammetal og satser'!#REF!,IF(I42="ja","!",""),"")</f>
        <v>#REF!</v>
      </c>
    </row>
    <row r="43" spans="1:10" ht="16.2" x14ac:dyDescent="0.4">
      <c r="A43" s="13"/>
      <c r="B43" s="206"/>
      <c r="C43" s="280"/>
      <c r="D43" s="283" t="str">
        <f>IF(C43="","",VLOOKUP(C43,'Ark1'!$A$1:$C$496,2,FALSE))</f>
        <v/>
      </c>
      <c r="E43" s="281"/>
      <c r="F43" s="207"/>
      <c r="G43" s="208" t="e">
        <f>IF(D43=Opslag!$B$2,IF(F43 &gt; 0,"!",""),IF(D43=Opslag!$B$3,IF(F43 &gt; 0,"!",""),IF(D43=Opslag!$B$4,IF(F43 &gt; 0,"!",""),IF(D43=Opslag!#REF!,IF(F43 &gt; 0,"!",""),IF(D43=Opslag!#REF!,IF(F43 &gt; 0,"!",""),IF(D43=Opslag!#REF!,IF(F43 &gt; 0,"!",""),IF(D43=Opslag!#REF!,IF(F43 &gt; 0,"!",""),IF(D43=Opslag!#REF!,IF(F43 &gt; 0,"!",""),IF(D43=Opslag!#REF!,IF(F43 &gt; 0,"!",""),IF(D43=Opslag!#REF!,IF(F43 &gt; 0,"!",""),))))))))))</f>
        <v>#REF!</v>
      </c>
      <c r="H43" s="206"/>
      <c r="I43" s="209"/>
      <c r="J43" s="210" t="e">
        <f>IF(H43='Rammetal og satser'!#REF!,IF(I43="ja","!",""),"")</f>
        <v>#REF!</v>
      </c>
    </row>
    <row r="44" spans="1:10" ht="16.2" x14ac:dyDescent="0.4">
      <c r="A44" s="13"/>
      <c r="B44" s="206"/>
      <c r="C44" s="280"/>
      <c r="D44" s="283" t="str">
        <f>IF(C44="","",VLOOKUP(C44,'Ark1'!$A$1:$C$496,2,FALSE))</f>
        <v/>
      </c>
      <c r="E44" s="281"/>
      <c r="F44" s="207"/>
      <c r="G44" s="208" t="e">
        <f>IF(D44=Opslag!$B$2,IF(F44 &gt; 0,"!",""),IF(D44=Opslag!$B$3,IF(F44 &gt; 0,"!",""),IF(D44=Opslag!$B$4,IF(F44 &gt; 0,"!",""),IF(D44=Opslag!#REF!,IF(F44 &gt; 0,"!",""),IF(D44=Opslag!#REF!,IF(F44 &gt; 0,"!",""),IF(D44=Opslag!#REF!,IF(F44 &gt; 0,"!",""),IF(D44=Opslag!#REF!,IF(F44 &gt; 0,"!",""),IF(D44=Opslag!#REF!,IF(F44 &gt; 0,"!",""),IF(D44=Opslag!#REF!,IF(F44 &gt; 0,"!",""),IF(D44=Opslag!#REF!,IF(F44 &gt; 0,"!",""),))))))))))</f>
        <v>#REF!</v>
      </c>
      <c r="H44" s="206"/>
      <c r="I44" s="209"/>
      <c r="J44" s="210" t="e">
        <f>IF(H44='Rammetal og satser'!#REF!,IF(I44="ja","!",""),"")</f>
        <v>#REF!</v>
      </c>
    </row>
    <row r="45" spans="1:10" ht="16.2" x14ac:dyDescent="0.4">
      <c r="A45" s="13"/>
      <c r="B45" s="206"/>
      <c r="C45" s="280"/>
      <c r="D45" s="283" t="str">
        <f>IF(C45="","",VLOOKUP(C45,'Ark1'!$A$1:$C$496,2,FALSE))</f>
        <v/>
      </c>
      <c r="E45" s="281"/>
      <c r="F45" s="207"/>
      <c r="G45" s="208" t="e">
        <f>IF(D45=Opslag!$B$2,IF(F45 &gt; 0,"!",""),IF(D45=Opslag!$B$3,IF(F45 &gt; 0,"!",""),IF(D45=Opslag!$B$4,IF(F45 &gt; 0,"!",""),IF(D45=Opslag!#REF!,IF(F45 &gt; 0,"!",""),IF(D45=Opslag!#REF!,IF(F45 &gt; 0,"!",""),IF(D45=Opslag!#REF!,IF(F45 &gt; 0,"!",""),IF(D45=Opslag!#REF!,IF(F45 &gt; 0,"!",""),IF(D45=Opslag!#REF!,IF(F45 &gt; 0,"!",""),IF(D45=Opslag!#REF!,IF(F45 &gt; 0,"!",""),IF(D45=Opslag!#REF!,IF(F45 &gt; 0,"!",""),))))))))))</f>
        <v>#REF!</v>
      </c>
      <c r="H45" s="206"/>
      <c r="I45" s="209"/>
      <c r="J45" s="210" t="e">
        <f>IF(H45='Rammetal og satser'!#REF!,IF(I45="ja","!",""),"")</f>
        <v>#REF!</v>
      </c>
    </row>
    <row r="46" spans="1:10" ht="16.2" x14ac:dyDescent="0.4">
      <c r="A46" s="13"/>
      <c r="B46" s="206"/>
      <c r="C46" s="280"/>
      <c r="D46" s="283" t="str">
        <f>IF(C46="","",VLOOKUP(C46,'Ark1'!$A$1:$C$496,2,FALSE))</f>
        <v/>
      </c>
      <c r="E46" s="281"/>
      <c r="F46" s="207"/>
      <c r="G46" s="208" t="e">
        <f>IF(D46=Opslag!$B$2,IF(F46 &gt; 0,"!",""),IF(D46=Opslag!$B$3,IF(F46 &gt; 0,"!",""),IF(D46=Opslag!$B$4,IF(F46 &gt; 0,"!",""),IF(D46=Opslag!#REF!,IF(F46 &gt; 0,"!",""),IF(D46=Opslag!#REF!,IF(F46 &gt; 0,"!",""),IF(D46=Opslag!#REF!,IF(F46 &gt; 0,"!",""),IF(D46=Opslag!#REF!,IF(F46 &gt; 0,"!",""),IF(D46=Opslag!#REF!,IF(F46 &gt; 0,"!",""),IF(D46=Opslag!#REF!,IF(F46 &gt; 0,"!",""),IF(D46=Opslag!#REF!,IF(F46 &gt; 0,"!",""),))))))))))</f>
        <v>#REF!</v>
      </c>
      <c r="H46" s="206"/>
      <c r="I46" s="209"/>
      <c r="J46" s="210" t="e">
        <f>IF(H46='Rammetal og satser'!#REF!,IF(I46="ja","!",""),"")</f>
        <v>#REF!</v>
      </c>
    </row>
    <row r="47" spans="1:10" ht="16.2" x14ac:dyDescent="0.4">
      <c r="A47" s="13"/>
      <c r="B47" s="206"/>
      <c r="C47" s="280"/>
      <c r="D47" s="283" t="str">
        <f>IF(C47="","",VLOOKUP(C47,'Ark1'!$A$1:$C$496,2,FALSE))</f>
        <v/>
      </c>
      <c r="E47" s="281"/>
      <c r="F47" s="207"/>
      <c r="G47" s="208" t="e">
        <f>IF(D47=Opslag!$B$2,IF(F47 &gt; 0,"!",""),IF(D47=Opslag!$B$3,IF(F47 &gt; 0,"!",""),IF(D47=Opslag!$B$4,IF(F47 &gt; 0,"!",""),IF(D47=Opslag!#REF!,IF(F47 &gt; 0,"!",""),IF(D47=Opslag!#REF!,IF(F47 &gt; 0,"!",""),IF(D47=Opslag!#REF!,IF(F47 &gt; 0,"!",""),IF(D47=Opslag!#REF!,IF(F47 &gt; 0,"!",""),IF(D47=Opslag!#REF!,IF(F47 &gt; 0,"!",""),IF(D47=Opslag!#REF!,IF(F47 &gt; 0,"!",""),IF(D47=Opslag!#REF!,IF(F47 &gt; 0,"!",""),))))))))))</f>
        <v>#REF!</v>
      </c>
      <c r="H47" s="206"/>
      <c r="I47" s="209"/>
      <c r="J47" s="210" t="e">
        <f>IF(H47='Rammetal og satser'!#REF!,IF(I47="ja","!",""),"")</f>
        <v>#REF!</v>
      </c>
    </row>
    <row r="48" spans="1:10" ht="16.2" x14ac:dyDescent="0.4">
      <c r="A48" s="13"/>
      <c r="B48" s="206"/>
      <c r="C48" s="280"/>
      <c r="D48" s="283" t="str">
        <f>IF(C48="","",VLOOKUP(C48,'Ark1'!$A$1:$C$496,2,FALSE))</f>
        <v/>
      </c>
      <c r="E48" s="281"/>
      <c r="F48" s="207"/>
      <c r="G48" s="208" t="e">
        <f>IF(D48=Opslag!$B$2,IF(F48 &gt; 0,"!",""),IF(D48=Opslag!$B$3,IF(F48 &gt; 0,"!",""),IF(D48=Opslag!$B$4,IF(F48 &gt; 0,"!",""),IF(D48=Opslag!#REF!,IF(F48 &gt; 0,"!",""),IF(D48=Opslag!#REF!,IF(F48 &gt; 0,"!",""),IF(D48=Opslag!#REF!,IF(F48 &gt; 0,"!",""),IF(D48=Opslag!#REF!,IF(F48 &gt; 0,"!",""),IF(D48=Opslag!#REF!,IF(F48 &gt; 0,"!",""),IF(D48=Opslag!#REF!,IF(F48 &gt; 0,"!",""),IF(D48=Opslag!#REF!,IF(F48 &gt; 0,"!",""),))))))))))</f>
        <v>#REF!</v>
      </c>
      <c r="H48" s="206"/>
      <c r="I48" s="209"/>
      <c r="J48" s="210" t="e">
        <f>IF(H48='Rammetal og satser'!#REF!,IF(I48="ja","!",""),"")</f>
        <v>#REF!</v>
      </c>
    </row>
    <row r="49" spans="1:10" ht="16.2" x14ac:dyDescent="0.4">
      <c r="A49" s="13"/>
      <c r="B49" s="206"/>
      <c r="C49" s="280"/>
      <c r="D49" s="283" t="str">
        <f>IF(C49="","",VLOOKUP(C49,'Ark1'!$A$1:$C$496,2,FALSE))</f>
        <v/>
      </c>
      <c r="E49" s="281"/>
      <c r="F49" s="207"/>
      <c r="G49" s="208" t="e">
        <f>IF(D49=Opslag!$B$2,IF(F49 &gt; 0,"!",""),IF(D49=Opslag!$B$3,IF(F49 &gt; 0,"!",""),IF(D49=Opslag!$B$4,IF(F49 &gt; 0,"!",""),IF(D49=Opslag!#REF!,IF(F49 &gt; 0,"!",""),IF(D49=Opslag!#REF!,IF(F49 &gt; 0,"!",""),IF(D49=Opslag!#REF!,IF(F49 &gt; 0,"!",""),IF(D49=Opslag!#REF!,IF(F49 &gt; 0,"!",""),IF(D49=Opslag!#REF!,IF(F49 &gt; 0,"!",""),IF(D49=Opslag!#REF!,IF(F49 &gt; 0,"!",""),IF(D49=Opslag!#REF!,IF(F49 &gt; 0,"!",""),))))))))))</f>
        <v>#REF!</v>
      </c>
      <c r="H49" s="206"/>
      <c r="I49" s="209"/>
      <c r="J49" s="210" t="e">
        <f>IF(H49='Rammetal og satser'!#REF!,IF(I49="ja","!",""),"")</f>
        <v>#REF!</v>
      </c>
    </row>
    <row r="50" spans="1:10" ht="16.2" x14ac:dyDescent="0.4">
      <c r="A50" s="13"/>
      <c r="B50" s="206"/>
      <c r="C50" s="280"/>
      <c r="D50" s="283" t="str">
        <f>IF(C50="","",VLOOKUP(C50,'Ark1'!$A$1:$C$496,2,FALSE))</f>
        <v/>
      </c>
      <c r="E50" s="281"/>
      <c r="F50" s="207"/>
      <c r="G50" s="208" t="e">
        <f>IF(D50=Opslag!$B$2,IF(F50 &gt; 0,"!",""),IF(D50=Opslag!$B$3,IF(F50 &gt; 0,"!",""),IF(D50=Opslag!$B$4,IF(F50 &gt; 0,"!",""),IF(D50=Opslag!#REF!,IF(F50 &gt; 0,"!",""),IF(D50=Opslag!#REF!,IF(F50 &gt; 0,"!",""),IF(D50=Opslag!#REF!,IF(F50 &gt; 0,"!",""),IF(D50=Opslag!#REF!,IF(F50 &gt; 0,"!",""),IF(D50=Opslag!#REF!,IF(F50 &gt; 0,"!",""),IF(D50=Opslag!#REF!,IF(F50 &gt; 0,"!",""),IF(D50=Opslag!#REF!,IF(F50 &gt; 0,"!",""),))))))))))</f>
        <v>#REF!</v>
      </c>
      <c r="H50" s="206"/>
      <c r="I50" s="209"/>
      <c r="J50" s="210" t="e">
        <f>IF(H50='Rammetal og satser'!#REF!,IF(I50="ja","!",""),"")</f>
        <v>#REF!</v>
      </c>
    </row>
    <row r="51" spans="1:10" ht="16.2" x14ac:dyDescent="0.4">
      <c r="A51" s="13"/>
      <c r="B51" s="206"/>
      <c r="C51" s="280"/>
      <c r="D51" s="283" t="str">
        <f>IF(C51="","",VLOOKUP(C51,'Ark1'!$A$1:$C$496,2,FALSE))</f>
        <v/>
      </c>
      <c r="E51" s="281"/>
      <c r="F51" s="207"/>
      <c r="G51" s="208" t="e">
        <f>IF(D51=Opslag!$B$2,IF(F51 &gt; 0,"!",""),IF(D51=Opslag!$B$3,IF(F51 &gt; 0,"!",""),IF(D51=Opslag!$B$4,IF(F51 &gt; 0,"!",""),IF(D51=Opslag!#REF!,IF(F51 &gt; 0,"!",""),IF(D51=Opslag!#REF!,IF(F51 &gt; 0,"!",""),IF(D51=Opslag!#REF!,IF(F51 &gt; 0,"!",""),IF(D51=Opslag!#REF!,IF(F51 &gt; 0,"!",""),IF(D51=Opslag!#REF!,IF(F51 &gt; 0,"!",""),IF(D51=Opslag!#REF!,IF(F51 &gt; 0,"!",""),IF(D51=Opslag!#REF!,IF(F51 &gt; 0,"!",""),))))))))))</f>
        <v>#REF!</v>
      </c>
      <c r="H51" s="206"/>
      <c r="I51" s="209"/>
      <c r="J51" s="210" t="e">
        <f>IF(H51='Rammetal og satser'!#REF!,IF(I51="ja","!",""),"")</f>
        <v>#REF!</v>
      </c>
    </row>
    <row r="52" spans="1:10" ht="16.2" x14ac:dyDescent="0.4">
      <c r="A52" s="13"/>
      <c r="B52" s="206"/>
      <c r="C52" s="280"/>
      <c r="D52" s="283" t="str">
        <f>IF(C52="","",VLOOKUP(C52,'Ark1'!$A$1:$C$496,2,FALSE))</f>
        <v/>
      </c>
      <c r="E52" s="281"/>
      <c r="F52" s="207"/>
      <c r="G52" s="208" t="e">
        <f>IF(D52=Opslag!$B$2,IF(F52 &gt; 0,"!",""),IF(D52=Opslag!$B$3,IF(F52 &gt; 0,"!",""),IF(D52=Opslag!$B$4,IF(F52 &gt; 0,"!",""),IF(D52=Opslag!#REF!,IF(F52 &gt; 0,"!",""),IF(D52=Opslag!#REF!,IF(F52 &gt; 0,"!",""),IF(D52=Opslag!#REF!,IF(F52 &gt; 0,"!",""),IF(D52=Opslag!#REF!,IF(F52 &gt; 0,"!",""),IF(D52=Opslag!#REF!,IF(F52 &gt; 0,"!",""),IF(D52=Opslag!#REF!,IF(F52 &gt; 0,"!",""),IF(D52=Opslag!#REF!,IF(F52 &gt; 0,"!",""),))))))))))</f>
        <v>#REF!</v>
      </c>
      <c r="H52" s="206"/>
      <c r="I52" s="209"/>
      <c r="J52" s="210" t="e">
        <f>IF(H52='Rammetal og satser'!#REF!,IF(I52="ja","!",""),"")</f>
        <v>#REF!</v>
      </c>
    </row>
    <row r="53" spans="1:10" ht="16.2" x14ac:dyDescent="0.4">
      <c r="A53" s="13"/>
      <c r="B53" s="206"/>
      <c r="C53" s="280"/>
      <c r="D53" s="283" t="str">
        <f>IF(C53="","",VLOOKUP(C53,'Ark1'!$A$1:$C$496,2,FALSE))</f>
        <v/>
      </c>
      <c r="E53" s="281"/>
      <c r="F53" s="207"/>
      <c r="G53" s="208" t="e">
        <f>IF(D53=Opslag!$B$2,IF(F53 &gt; 0,"!",""),IF(D53=Opslag!$B$3,IF(F53 &gt; 0,"!",""),IF(D53=Opslag!$B$4,IF(F53 &gt; 0,"!",""),IF(D53=Opslag!#REF!,IF(F53 &gt; 0,"!",""),IF(D53=Opslag!#REF!,IF(F53 &gt; 0,"!",""),IF(D53=Opslag!#REF!,IF(F53 &gt; 0,"!",""),IF(D53=Opslag!#REF!,IF(F53 &gt; 0,"!",""),IF(D53=Opslag!#REF!,IF(F53 &gt; 0,"!",""),IF(D53=Opslag!#REF!,IF(F53 &gt; 0,"!",""),IF(D53=Opslag!#REF!,IF(F53 &gt; 0,"!",""),))))))))))</f>
        <v>#REF!</v>
      </c>
      <c r="H53" s="206"/>
      <c r="I53" s="209"/>
      <c r="J53" s="210" t="e">
        <f>IF(H53='Rammetal og satser'!#REF!,IF(I53="ja","!",""),"")</f>
        <v>#REF!</v>
      </c>
    </row>
    <row r="54" spans="1:10" ht="16.2" x14ac:dyDescent="0.4">
      <c r="A54" s="13"/>
      <c r="B54" s="206"/>
      <c r="C54" s="280"/>
      <c r="D54" s="283" t="str">
        <f>IF(C54="","",VLOOKUP(C54,'Ark1'!$A$1:$C$496,2,FALSE))</f>
        <v/>
      </c>
      <c r="E54" s="281"/>
      <c r="F54" s="207"/>
      <c r="G54" s="208" t="e">
        <f>IF(D54=Opslag!$B$2,IF(F54 &gt; 0,"!",""),IF(D54=Opslag!$B$3,IF(F54 &gt; 0,"!",""),IF(D54=Opslag!$B$4,IF(F54 &gt; 0,"!",""),IF(D54=Opslag!#REF!,IF(F54 &gt; 0,"!",""),IF(D54=Opslag!#REF!,IF(F54 &gt; 0,"!",""),IF(D54=Opslag!#REF!,IF(F54 &gt; 0,"!",""),IF(D54=Opslag!#REF!,IF(F54 &gt; 0,"!",""),IF(D54=Opslag!#REF!,IF(F54 &gt; 0,"!",""),IF(D54=Opslag!#REF!,IF(F54 &gt; 0,"!",""),IF(D54=Opslag!#REF!,IF(F54 &gt; 0,"!",""),))))))))))</f>
        <v>#REF!</v>
      </c>
      <c r="H54" s="206"/>
      <c r="I54" s="209"/>
      <c r="J54" s="210" t="e">
        <f>IF(H54='Rammetal og satser'!#REF!,IF(I54="ja","!",""),"")</f>
        <v>#REF!</v>
      </c>
    </row>
    <row r="55" spans="1:10" ht="16.2" x14ac:dyDescent="0.4">
      <c r="A55" s="13"/>
      <c r="B55" s="206"/>
      <c r="C55" s="280"/>
      <c r="D55" s="283" t="str">
        <f>IF(C55="","",VLOOKUP(C55,'Ark1'!$A$1:$C$496,2,FALSE))</f>
        <v/>
      </c>
      <c r="E55" s="281"/>
      <c r="F55" s="207"/>
      <c r="G55" s="208" t="e">
        <f>IF(D55=Opslag!$B$2,IF(F55 &gt; 0,"!",""),IF(D55=Opslag!$B$3,IF(F55 &gt; 0,"!",""),IF(D55=Opslag!$B$4,IF(F55 &gt; 0,"!",""),IF(D55=Opslag!#REF!,IF(F55 &gt; 0,"!",""),IF(D55=Opslag!#REF!,IF(F55 &gt; 0,"!",""),IF(D55=Opslag!#REF!,IF(F55 &gt; 0,"!",""),IF(D55=Opslag!#REF!,IF(F55 &gt; 0,"!",""),IF(D55=Opslag!#REF!,IF(F55 &gt; 0,"!",""),IF(D55=Opslag!#REF!,IF(F55 &gt; 0,"!",""),IF(D55=Opslag!#REF!,IF(F55 &gt; 0,"!",""),))))))))))</f>
        <v>#REF!</v>
      </c>
      <c r="H55" s="206"/>
      <c r="I55" s="209"/>
      <c r="J55" s="210" t="e">
        <f>IF(H55='Rammetal og satser'!#REF!,IF(I55="ja","!",""),"")</f>
        <v>#REF!</v>
      </c>
    </row>
    <row r="56" spans="1:10" ht="16.2" x14ac:dyDescent="0.4">
      <c r="A56" s="13"/>
      <c r="B56" s="206"/>
      <c r="C56" s="280"/>
      <c r="D56" s="283" t="str">
        <f>IF(C56="","",VLOOKUP(C56,'Ark1'!$A$1:$C$496,2,FALSE))</f>
        <v/>
      </c>
      <c r="E56" s="281"/>
      <c r="F56" s="207"/>
      <c r="G56" s="208" t="e">
        <f>IF(D56=Opslag!$B$2,IF(F56 &gt; 0,"!",""),IF(D56=Opslag!$B$3,IF(F56 &gt; 0,"!",""),IF(D56=Opslag!$B$4,IF(F56 &gt; 0,"!",""),IF(D56=Opslag!#REF!,IF(F56 &gt; 0,"!",""),IF(D56=Opslag!#REF!,IF(F56 &gt; 0,"!",""),IF(D56=Opslag!#REF!,IF(F56 &gt; 0,"!",""),IF(D56=Opslag!#REF!,IF(F56 &gt; 0,"!",""),IF(D56=Opslag!#REF!,IF(F56 &gt; 0,"!",""),IF(D56=Opslag!#REF!,IF(F56 &gt; 0,"!",""),IF(D56=Opslag!#REF!,IF(F56 &gt; 0,"!",""),))))))))))</f>
        <v>#REF!</v>
      </c>
      <c r="H56" s="206"/>
      <c r="I56" s="209"/>
      <c r="J56" s="210" t="e">
        <f>IF(H56='Rammetal og satser'!#REF!,IF(I56="ja","!",""),"")</f>
        <v>#REF!</v>
      </c>
    </row>
    <row r="57" spans="1:10" ht="16.2" x14ac:dyDescent="0.4">
      <c r="A57" s="13"/>
      <c r="B57" s="206"/>
      <c r="C57" s="280"/>
      <c r="D57" s="283" t="str">
        <f>IF(C57="","",VLOOKUP(C57,'Ark1'!$A$1:$C$496,2,FALSE))</f>
        <v/>
      </c>
      <c r="E57" s="281"/>
      <c r="F57" s="207"/>
      <c r="G57" s="208" t="e">
        <f>IF(D57=Opslag!$B$2,IF(F57 &gt; 0,"!",""),IF(D57=Opslag!$B$3,IF(F57 &gt; 0,"!",""),IF(D57=Opslag!$B$4,IF(F57 &gt; 0,"!",""),IF(D57=Opslag!#REF!,IF(F57 &gt; 0,"!",""),IF(D57=Opslag!#REF!,IF(F57 &gt; 0,"!",""),IF(D57=Opslag!#REF!,IF(F57 &gt; 0,"!",""),IF(D57=Opslag!#REF!,IF(F57 &gt; 0,"!",""),IF(D57=Opslag!#REF!,IF(F57 &gt; 0,"!",""),IF(D57=Opslag!#REF!,IF(F57 &gt; 0,"!",""),IF(D57=Opslag!#REF!,IF(F57 &gt; 0,"!",""),))))))))))</f>
        <v>#REF!</v>
      </c>
      <c r="H57" s="206"/>
      <c r="I57" s="209"/>
      <c r="J57" s="210" t="e">
        <f>IF(H57='Rammetal og satser'!#REF!,IF(I57="ja","!",""),"")</f>
        <v>#REF!</v>
      </c>
    </row>
    <row r="58" spans="1:10" ht="16.2" x14ac:dyDescent="0.4">
      <c r="A58" s="13"/>
      <c r="B58" s="206"/>
      <c r="C58" s="280"/>
      <c r="D58" s="283" t="str">
        <f>IF(C58="","",VLOOKUP(C58,'Ark1'!$A$1:$C$496,2,FALSE))</f>
        <v/>
      </c>
      <c r="E58" s="281"/>
      <c r="F58" s="207"/>
      <c r="G58" s="208" t="e">
        <f>IF(D58=Opslag!$B$2,IF(F58 &gt; 0,"!",""),IF(D58=Opslag!$B$3,IF(F58 &gt; 0,"!",""),IF(D58=Opslag!$B$4,IF(F58 &gt; 0,"!",""),IF(D58=Opslag!#REF!,IF(F58 &gt; 0,"!",""),IF(D58=Opslag!#REF!,IF(F58 &gt; 0,"!",""),IF(D58=Opslag!#REF!,IF(F58 &gt; 0,"!",""),IF(D58=Opslag!#REF!,IF(F58 &gt; 0,"!",""),IF(D58=Opslag!#REF!,IF(F58 &gt; 0,"!",""),IF(D58=Opslag!#REF!,IF(F58 &gt; 0,"!",""),IF(D58=Opslag!#REF!,IF(F58 &gt; 0,"!",""),))))))))))</f>
        <v>#REF!</v>
      </c>
      <c r="H58" s="206"/>
      <c r="I58" s="209"/>
      <c r="J58" s="210" t="e">
        <f>IF(H58='Rammetal og satser'!#REF!,IF(I58="ja","!",""),"")</f>
        <v>#REF!</v>
      </c>
    </row>
    <row r="59" spans="1:10" ht="16.2" x14ac:dyDescent="0.4">
      <c r="A59" s="13"/>
      <c r="B59" s="206"/>
      <c r="C59" s="280"/>
      <c r="D59" s="283" t="str">
        <f>IF(C59="","",VLOOKUP(C59,'Ark1'!$A$1:$C$496,2,FALSE))</f>
        <v/>
      </c>
      <c r="E59" s="281"/>
      <c r="F59" s="207"/>
      <c r="G59" s="208" t="e">
        <f>IF(D59=Opslag!$B$2,IF(F59 &gt; 0,"!",""),IF(D59=Opslag!$B$3,IF(F59 &gt; 0,"!",""),IF(D59=Opslag!$B$4,IF(F59 &gt; 0,"!",""),IF(D59=Opslag!#REF!,IF(F59 &gt; 0,"!",""),IF(D59=Opslag!#REF!,IF(F59 &gt; 0,"!",""),IF(D59=Opslag!#REF!,IF(F59 &gt; 0,"!",""),IF(D59=Opslag!#REF!,IF(F59 &gt; 0,"!",""),IF(D59=Opslag!#REF!,IF(F59 &gt; 0,"!",""),IF(D59=Opslag!#REF!,IF(F59 &gt; 0,"!",""),IF(D59=Opslag!#REF!,IF(F59 &gt; 0,"!",""),))))))))))</f>
        <v>#REF!</v>
      </c>
      <c r="H59" s="206"/>
      <c r="I59" s="209"/>
      <c r="J59" s="210" t="e">
        <f>IF(H59='Rammetal og satser'!#REF!,IF(I59="ja","!",""),"")</f>
        <v>#REF!</v>
      </c>
    </row>
    <row r="60" spans="1:10" ht="16.2" x14ac:dyDescent="0.4">
      <c r="A60" s="13"/>
      <c r="B60" s="206"/>
      <c r="C60" s="280"/>
      <c r="D60" s="283" t="str">
        <f>IF(C60="","",VLOOKUP(C60,'Ark1'!$A$1:$C$496,2,FALSE))</f>
        <v/>
      </c>
      <c r="E60" s="281"/>
      <c r="F60" s="207"/>
      <c r="G60" s="208" t="e">
        <f>IF(D60=Opslag!$B$2,IF(F60 &gt; 0,"!",""),IF(D60=Opslag!$B$3,IF(F60 &gt; 0,"!",""),IF(D60=Opslag!$B$4,IF(F60 &gt; 0,"!",""),IF(D60=Opslag!#REF!,IF(F60 &gt; 0,"!",""),IF(D60=Opslag!#REF!,IF(F60 &gt; 0,"!",""),IF(D60=Opslag!#REF!,IF(F60 &gt; 0,"!",""),IF(D60=Opslag!#REF!,IF(F60 &gt; 0,"!",""),IF(D60=Opslag!#REF!,IF(F60 &gt; 0,"!",""),IF(D60=Opslag!#REF!,IF(F60 &gt; 0,"!",""),IF(D60=Opslag!#REF!,IF(F60 &gt; 0,"!",""),))))))))))</f>
        <v>#REF!</v>
      </c>
      <c r="H60" s="206"/>
      <c r="I60" s="209"/>
      <c r="J60" s="210" t="e">
        <f>IF(H60='Rammetal og satser'!#REF!,IF(I60="ja","!",""),"")</f>
        <v>#REF!</v>
      </c>
    </row>
    <row r="61" spans="1:10" ht="16.2" x14ac:dyDescent="0.4">
      <c r="A61" s="13"/>
      <c r="B61" s="206"/>
      <c r="C61" s="280"/>
      <c r="D61" s="283" t="str">
        <f>IF(C61="","",VLOOKUP(C61,'Ark1'!$A$1:$C$496,2,FALSE))</f>
        <v/>
      </c>
      <c r="E61" s="281"/>
      <c r="F61" s="207"/>
      <c r="G61" s="208" t="e">
        <f>IF(D61=Opslag!$B$2,IF(F61 &gt; 0,"!",""),IF(D61=Opslag!$B$3,IF(F61 &gt; 0,"!",""),IF(D61=Opslag!$B$4,IF(F61 &gt; 0,"!",""),IF(D61=Opslag!#REF!,IF(F61 &gt; 0,"!",""),IF(D61=Opslag!#REF!,IF(F61 &gt; 0,"!",""),IF(D61=Opslag!#REF!,IF(F61 &gt; 0,"!",""),IF(D61=Opslag!#REF!,IF(F61 &gt; 0,"!",""),IF(D61=Opslag!#REF!,IF(F61 &gt; 0,"!",""),IF(D61=Opslag!#REF!,IF(F61 &gt; 0,"!",""),IF(D61=Opslag!#REF!,IF(F61 &gt; 0,"!",""),))))))))))</f>
        <v>#REF!</v>
      </c>
      <c r="H61" s="206"/>
      <c r="I61" s="209"/>
      <c r="J61" s="210" t="e">
        <f>IF(H61='Rammetal og satser'!#REF!,IF(I61="ja","!",""),"")</f>
        <v>#REF!</v>
      </c>
    </row>
    <row r="62" spans="1:10" ht="16.2" x14ac:dyDescent="0.4">
      <c r="A62" s="13"/>
      <c r="B62" s="206"/>
      <c r="C62" s="280"/>
      <c r="D62" s="283" t="str">
        <f>IF(C62="","",VLOOKUP(C62,'Ark1'!$A$1:$C$496,2,FALSE))</f>
        <v/>
      </c>
      <c r="E62" s="281"/>
      <c r="F62" s="207"/>
      <c r="G62" s="208" t="e">
        <f>IF(D62=Opslag!$B$2,IF(F62 &gt; 0,"!",""),IF(D62=Opslag!$B$3,IF(F62 &gt; 0,"!",""),IF(D62=Opslag!$B$4,IF(F62 &gt; 0,"!",""),IF(D62=Opslag!#REF!,IF(F62 &gt; 0,"!",""),IF(D62=Opslag!#REF!,IF(F62 &gt; 0,"!",""),IF(D62=Opslag!#REF!,IF(F62 &gt; 0,"!",""),IF(D62=Opslag!#REF!,IF(F62 &gt; 0,"!",""),IF(D62=Opslag!#REF!,IF(F62 &gt; 0,"!",""),IF(D62=Opslag!#REF!,IF(F62 &gt; 0,"!",""),IF(D62=Opslag!#REF!,IF(F62 &gt; 0,"!",""),))))))))))</f>
        <v>#REF!</v>
      </c>
      <c r="H62" s="206"/>
      <c r="I62" s="209"/>
      <c r="J62" s="210" t="e">
        <f>IF(H62='Rammetal og satser'!#REF!,IF(I62="ja","!",""),"")</f>
        <v>#REF!</v>
      </c>
    </row>
    <row r="63" spans="1:10" ht="16.2" x14ac:dyDescent="0.4">
      <c r="A63" s="13"/>
      <c r="B63" s="206"/>
      <c r="C63" s="280"/>
      <c r="D63" s="283" t="str">
        <f>IF(C63="","",VLOOKUP(C63,'Ark1'!$A$1:$C$496,2,FALSE))</f>
        <v/>
      </c>
      <c r="E63" s="281"/>
      <c r="F63" s="207"/>
      <c r="G63" s="208" t="e">
        <f>IF(D63=Opslag!$B$2,IF(F63 &gt; 0,"!",""),IF(D63=Opslag!$B$3,IF(F63 &gt; 0,"!",""),IF(D63=Opslag!$B$4,IF(F63 &gt; 0,"!",""),IF(D63=Opslag!#REF!,IF(F63 &gt; 0,"!",""),IF(D63=Opslag!#REF!,IF(F63 &gt; 0,"!",""),IF(D63=Opslag!#REF!,IF(F63 &gt; 0,"!",""),IF(D63=Opslag!#REF!,IF(F63 &gt; 0,"!",""),IF(D63=Opslag!#REF!,IF(F63 &gt; 0,"!",""),IF(D63=Opslag!#REF!,IF(F63 &gt; 0,"!",""),IF(D63=Opslag!#REF!,IF(F63 &gt; 0,"!",""),))))))))))</f>
        <v>#REF!</v>
      </c>
      <c r="H63" s="206"/>
      <c r="I63" s="209"/>
      <c r="J63" s="210" t="e">
        <f>IF(H63='Rammetal og satser'!#REF!,IF(I63="ja","!",""),"")</f>
        <v>#REF!</v>
      </c>
    </row>
    <row r="64" spans="1:10" ht="16.2" x14ac:dyDescent="0.4">
      <c r="A64" s="13"/>
      <c r="B64" s="206"/>
      <c r="C64" s="280"/>
      <c r="D64" s="283" t="str">
        <f>IF(C64="","",VLOOKUP(C64,'Ark1'!$A$1:$C$496,2,FALSE))</f>
        <v/>
      </c>
      <c r="E64" s="281"/>
      <c r="F64" s="207"/>
      <c r="G64" s="208" t="e">
        <f>IF(D64=Opslag!$B$2,IF(F64 &gt; 0,"!",""),IF(D64=Opslag!$B$3,IF(F64 &gt; 0,"!",""),IF(D64=Opslag!$B$4,IF(F64 &gt; 0,"!",""),IF(D64=Opslag!#REF!,IF(F64 &gt; 0,"!",""),IF(D64=Opslag!#REF!,IF(F64 &gt; 0,"!",""),IF(D64=Opslag!#REF!,IF(F64 &gt; 0,"!",""),IF(D64=Opslag!#REF!,IF(F64 &gt; 0,"!",""),IF(D64=Opslag!#REF!,IF(F64 &gt; 0,"!",""),IF(D64=Opslag!#REF!,IF(F64 &gt; 0,"!",""),IF(D64=Opslag!#REF!,IF(F64 &gt; 0,"!",""),))))))))))</f>
        <v>#REF!</v>
      </c>
      <c r="H64" s="206"/>
      <c r="I64" s="209"/>
      <c r="J64" s="210" t="e">
        <f>IF(H64='Rammetal og satser'!#REF!,IF(I64="ja","!",""),"")</f>
        <v>#REF!</v>
      </c>
    </row>
    <row r="65" spans="1:10" ht="16.2" x14ac:dyDescent="0.4">
      <c r="A65" s="13"/>
      <c r="B65" s="206"/>
      <c r="C65" s="280"/>
      <c r="D65" s="283" t="str">
        <f>IF(C65="","",VLOOKUP(C65,'Ark1'!$A$1:$C$496,2,FALSE))</f>
        <v/>
      </c>
      <c r="E65" s="281"/>
      <c r="F65" s="207"/>
      <c r="G65" s="208" t="e">
        <f>IF(D65=Opslag!$B$2,IF(F65 &gt; 0,"!",""),IF(D65=Opslag!$B$3,IF(F65 &gt; 0,"!",""),IF(D65=Opslag!$B$4,IF(F65 &gt; 0,"!",""),IF(D65=Opslag!#REF!,IF(F65 &gt; 0,"!",""),IF(D65=Opslag!#REF!,IF(F65 &gt; 0,"!",""),IF(D65=Opslag!#REF!,IF(F65 &gt; 0,"!",""),IF(D65=Opslag!#REF!,IF(F65 &gt; 0,"!",""),IF(D65=Opslag!#REF!,IF(F65 &gt; 0,"!",""),IF(D65=Opslag!#REF!,IF(F65 &gt; 0,"!",""),IF(D65=Opslag!#REF!,IF(F65 &gt; 0,"!",""),))))))))))</f>
        <v>#REF!</v>
      </c>
      <c r="H65" s="206"/>
      <c r="I65" s="209"/>
      <c r="J65" s="210" t="e">
        <f>IF(H65='Rammetal og satser'!#REF!,IF(I65="ja","!",""),"")</f>
        <v>#REF!</v>
      </c>
    </row>
    <row r="66" spans="1:10" ht="16.2" x14ac:dyDescent="0.4">
      <c r="A66" s="13"/>
      <c r="B66" s="206"/>
      <c r="C66" s="280"/>
      <c r="D66" s="283" t="str">
        <f>IF(C66="","",VLOOKUP(C66,'Ark1'!$A$1:$C$496,2,FALSE))</f>
        <v/>
      </c>
      <c r="E66" s="281"/>
      <c r="F66" s="207"/>
      <c r="G66" s="208" t="e">
        <f>IF(D66=Opslag!$B$2,IF(F66 &gt; 0,"!",""),IF(D66=Opslag!$B$3,IF(F66 &gt; 0,"!",""),IF(D66=Opslag!$B$4,IF(F66 &gt; 0,"!",""),IF(D66=Opslag!#REF!,IF(F66 &gt; 0,"!",""),IF(D66=Opslag!#REF!,IF(F66 &gt; 0,"!",""),IF(D66=Opslag!#REF!,IF(F66 &gt; 0,"!",""),IF(D66=Opslag!#REF!,IF(F66 &gt; 0,"!",""),IF(D66=Opslag!#REF!,IF(F66 &gt; 0,"!",""),IF(D66=Opslag!#REF!,IF(F66 &gt; 0,"!",""),IF(D66=Opslag!#REF!,IF(F66 &gt; 0,"!",""),))))))))))</f>
        <v>#REF!</v>
      </c>
      <c r="H66" s="206"/>
      <c r="I66" s="209"/>
      <c r="J66" s="210" t="e">
        <f>IF(H66='Rammetal og satser'!#REF!,IF(I66="ja","!",""),"")</f>
        <v>#REF!</v>
      </c>
    </row>
    <row r="67" spans="1:10" ht="16.2" x14ac:dyDescent="0.4">
      <c r="A67" s="13"/>
      <c r="B67" s="206"/>
      <c r="C67" s="280"/>
      <c r="D67" s="283" t="str">
        <f>IF(C67="","",VLOOKUP(C67,'Ark1'!$A$1:$C$496,2,FALSE))</f>
        <v/>
      </c>
      <c r="E67" s="281"/>
      <c r="F67" s="207"/>
      <c r="G67" s="208" t="e">
        <f>IF(D67=Opslag!$B$2,IF(F67 &gt; 0,"!",""),IF(D67=Opslag!$B$3,IF(F67 &gt; 0,"!",""),IF(D67=Opslag!$B$4,IF(F67 &gt; 0,"!",""),IF(D67=Opslag!#REF!,IF(F67 &gt; 0,"!",""),IF(D67=Opslag!#REF!,IF(F67 &gt; 0,"!",""),IF(D67=Opslag!#REF!,IF(F67 &gt; 0,"!",""),IF(D67=Opslag!#REF!,IF(F67 &gt; 0,"!",""),IF(D67=Opslag!#REF!,IF(F67 &gt; 0,"!",""),IF(D67=Opslag!#REF!,IF(F67 &gt; 0,"!",""),IF(D67=Opslag!#REF!,IF(F67 &gt; 0,"!",""),))))))))))</f>
        <v>#REF!</v>
      </c>
      <c r="H67" s="206"/>
      <c r="I67" s="209"/>
      <c r="J67" s="210" t="e">
        <f>IF(H67='Rammetal og satser'!#REF!,IF(I67="ja","!",""),"")</f>
        <v>#REF!</v>
      </c>
    </row>
    <row r="68" spans="1:10" ht="16.2" x14ac:dyDescent="0.4">
      <c r="A68" s="13"/>
      <c r="B68" s="206"/>
      <c r="C68" s="280"/>
      <c r="D68" s="283" t="str">
        <f>IF(C68="","",VLOOKUP(C68,'Ark1'!$A$1:$C$496,2,FALSE))</f>
        <v/>
      </c>
      <c r="E68" s="281"/>
      <c r="F68" s="207"/>
      <c r="G68" s="208" t="e">
        <f>IF(D68=Opslag!$B$2,IF(F68 &gt; 0,"!",""),IF(D68=Opslag!$B$3,IF(F68 &gt; 0,"!",""),IF(D68=Opslag!$B$4,IF(F68 &gt; 0,"!",""),IF(D68=Opslag!#REF!,IF(F68 &gt; 0,"!",""),IF(D68=Opslag!#REF!,IF(F68 &gt; 0,"!",""),IF(D68=Opslag!#REF!,IF(F68 &gt; 0,"!",""),IF(D68=Opslag!#REF!,IF(F68 &gt; 0,"!",""),IF(D68=Opslag!#REF!,IF(F68 &gt; 0,"!",""),IF(D68=Opslag!#REF!,IF(F68 &gt; 0,"!",""),IF(D68=Opslag!#REF!,IF(F68 &gt; 0,"!",""),))))))))))</f>
        <v>#REF!</v>
      </c>
      <c r="H68" s="206"/>
      <c r="I68" s="209"/>
      <c r="J68" s="210" t="e">
        <f>IF(H68='Rammetal og satser'!#REF!,IF(I68="ja","!",""),"")</f>
        <v>#REF!</v>
      </c>
    </row>
    <row r="69" spans="1:10" ht="16.2" x14ac:dyDescent="0.4">
      <c r="A69" s="13"/>
      <c r="B69" s="206"/>
      <c r="C69" s="280"/>
      <c r="D69" s="283" t="str">
        <f>IF(C69="","",VLOOKUP(C69,'Ark1'!$A$1:$C$496,2,FALSE))</f>
        <v/>
      </c>
      <c r="E69" s="281"/>
      <c r="F69" s="207"/>
      <c r="G69" s="208" t="e">
        <f>IF(D69=Opslag!$B$2,IF(F69 &gt; 0,"!",""),IF(D69=Opslag!$B$3,IF(F69 &gt; 0,"!",""),IF(D69=Opslag!$B$4,IF(F69 &gt; 0,"!",""),IF(D69=Opslag!#REF!,IF(F69 &gt; 0,"!",""),IF(D69=Opslag!#REF!,IF(F69 &gt; 0,"!",""),IF(D69=Opslag!#REF!,IF(F69 &gt; 0,"!",""),IF(D69=Opslag!#REF!,IF(F69 &gt; 0,"!",""),IF(D69=Opslag!#REF!,IF(F69 &gt; 0,"!",""),IF(D69=Opslag!#REF!,IF(F69 &gt; 0,"!",""),IF(D69=Opslag!#REF!,IF(F69 &gt; 0,"!",""),))))))))))</f>
        <v>#REF!</v>
      </c>
      <c r="H69" s="206"/>
      <c r="I69" s="209"/>
      <c r="J69" s="210" t="e">
        <f>IF(H69='Rammetal og satser'!#REF!,IF(I69="ja","!",""),"")</f>
        <v>#REF!</v>
      </c>
    </row>
    <row r="70" spans="1:10" ht="16.2" x14ac:dyDescent="0.4">
      <c r="A70" s="13"/>
      <c r="B70" s="206"/>
      <c r="C70" s="280"/>
      <c r="D70" s="283" t="str">
        <f>IF(C70="","",VLOOKUP(C70,'Ark1'!$A$1:$C$496,2,FALSE))</f>
        <v/>
      </c>
      <c r="E70" s="281"/>
      <c r="F70" s="207"/>
      <c r="G70" s="208" t="e">
        <f>IF(D70=Opslag!$B$2,IF(F70 &gt; 0,"!",""),IF(D70=Opslag!$B$3,IF(F70 &gt; 0,"!",""),IF(D70=Opslag!$B$4,IF(F70 &gt; 0,"!",""),IF(D70=Opslag!#REF!,IF(F70 &gt; 0,"!",""),IF(D70=Opslag!#REF!,IF(F70 &gt; 0,"!",""),IF(D70=Opslag!#REF!,IF(F70 &gt; 0,"!",""),IF(D70=Opslag!#REF!,IF(F70 &gt; 0,"!",""),IF(D70=Opslag!#REF!,IF(F70 &gt; 0,"!",""),IF(D70=Opslag!#REF!,IF(F70 &gt; 0,"!",""),IF(D70=Opslag!#REF!,IF(F70 &gt; 0,"!",""),))))))))))</f>
        <v>#REF!</v>
      </c>
      <c r="H70" s="206"/>
      <c r="I70" s="209"/>
      <c r="J70" s="210" t="e">
        <f>IF(H70='Rammetal og satser'!#REF!,IF(I70="ja","!",""),"")</f>
        <v>#REF!</v>
      </c>
    </row>
    <row r="71" spans="1:10" ht="16.2" x14ac:dyDescent="0.4">
      <c r="A71" s="13"/>
      <c r="B71" s="206"/>
      <c r="C71" s="280"/>
      <c r="D71" s="283" t="str">
        <f>IF(C71="","",VLOOKUP(C71,'Ark1'!$A$1:$C$496,2,FALSE))</f>
        <v/>
      </c>
      <c r="E71" s="281"/>
      <c r="F71" s="207"/>
      <c r="G71" s="208" t="e">
        <f>IF(D71=Opslag!$B$2,IF(F71 &gt; 0,"!",""),IF(D71=Opslag!$B$3,IF(F71 &gt; 0,"!",""),IF(D71=Opslag!$B$4,IF(F71 &gt; 0,"!",""),IF(D71=Opslag!#REF!,IF(F71 &gt; 0,"!",""),IF(D71=Opslag!#REF!,IF(F71 &gt; 0,"!",""),IF(D71=Opslag!#REF!,IF(F71 &gt; 0,"!",""),IF(D71=Opslag!#REF!,IF(F71 &gt; 0,"!",""),IF(D71=Opslag!#REF!,IF(F71 &gt; 0,"!",""),IF(D71=Opslag!#REF!,IF(F71 &gt; 0,"!",""),IF(D71=Opslag!#REF!,IF(F71 &gt; 0,"!",""),))))))))))</f>
        <v>#REF!</v>
      </c>
      <c r="H71" s="206"/>
      <c r="I71" s="209"/>
      <c r="J71" s="210" t="e">
        <f>IF(H71='Rammetal og satser'!#REF!,IF(I71="ja","!",""),"")</f>
        <v>#REF!</v>
      </c>
    </row>
    <row r="72" spans="1:10" ht="16.2" x14ac:dyDescent="0.4">
      <c r="A72" s="13"/>
      <c r="B72" s="206"/>
      <c r="C72" s="280"/>
      <c r="D72" s="283" t="str">
        <f>IF(C72="","",VLOOKUP(C72,'Ark1'!$A$1:$C$496,2,FALSE))</f>
        <v/>
      </c>
      <c r="E72" s="281"/>
      <c r="F72" s="207"/>
      <c r="G72" s="208" t="e">
        <f>IF(D72=Opslag!$B$2,IF(F72 &gt; 0,"!",""),IF(D72=Opslag!$B$3,IF(F72 &gt; 0,"!",""),IF(D72=Opslag!$B$4,IF(F72 &gt; 0,"!",""),IF(D72=Opslag!#REF!,IF(F72 &gt; 0,"!",""),IF(D72=Opslag!#REF!,IF(F72 &gt; 0,"!",""),IF(D72=Opslag!#REF!,IF(F72 &gt; 0,"!",""),IF(D72=Opslag!#REF!,IF(F72 &gt; 0,"!",""),IF(D72=Opslag!#REF!,IF(F72 &gt; 0,"!",""),IF(D72=Opslag!#REF!,IF(F72 &gt; 0,"!",""),IF(D72=Opslag!#REF!,IF(F72 &gt; 0,"!",""),))))))))))</f>
        <v>#REF!</v>
      </c>
      <c r="H72" s="206"/>
      <c r="I72" s="209"/>
      <c r="J72" s="210" t="e">
        <f>IF(H72='Rammetal og satser'!#REF!,IF(I72="ja","!",""),"")</f>
        <v>#REF!</v>
      </c>
    </row>
    <row r="73" spans="1:10" ht="16.2" x14ac:dyDescent="0.4">
      <c r="A73" s="13"/>
      <c r="B73" s="206"/>
      <c r="C73" s="280"/>
      <c r="D73" s="283" t="str">
        <f>IF(C73="","",VLOOKUP(C73,'Ark1'!$A$1:$C$496,2,FALSE))</f>
        <v/>
      </c>
      <c r="E73" s="281"/>
      <c r="F73" s="207"/>
      <c r="G73" s="208" t="e">
        <f>IF(D73=Opslag!$B$2,IF(F73 &gt; 0,"!",""),IF(D73=Opslag!$B$3,IF(F73 &gt; 0,"!",""),IF(D73=Opslag!$B$4,IF(F73 &gt; 0,"!",""),IF(D73=Opslag!#REF!,IF(F73 &gt; 0,"!",""),IF(D73=Opslag!#REF!,IF(F73 &gt; 0,"!",""),IF(D73=Opslag!#REF!,IF(F73 &gt; 0,"!",""),IF(D73=Opslag!#REF!,IF(F73 &gt; 0,"!",""),IF(D73=Opslag!#REF!,IF(F73 &gt; 0,"!",""),IF(D73=Opslag!#REF!,IF(F73 &gt; 0,"!",""),IF(D73=Opslag!#REF!,IF(F73 &gt; 0,"!",""),))))))))))</f>
        <v>#REF!</v>
      </c>
      <c r="H73" s="206"/>
      <c r="I73" s="209"/>
      <c r="J73" s="210" t="e">
        <f>IF(H73='Rammetal og satser'!#REF!,IF(I73="ja","!",""),"")</f>
        <v>#REF!</v>
      </c>
    </row>
    <row r="74" spans="1:10" ht="16.2" x14ac:dyDescent="0.4">
      <c r="A74" s="13"/>
      <c r="B74" s="206"/>
      <c r="C74" s="280"/>
      <c r="D74" s="283" t="str">
        <f>IF(C74="","",VLOOKUP(C74,'Ark1'!$A$1:$C$496,2,FALSE))</f>
        <v/>
      </c>
      <c r="E74" s="281"/>
      <c r="F74" s="207"/>
      <c r="G74" s="208" t="e">
        <f>IF(D74=Opslag!$B$2,IF(F74 &gt; 0,"!",""),IF(D74=Opslag!$B$3,IF(F74 &gt; 0,"!",""),IF(D74=Opslag!$B$4,IF(F74 &gt; 0,"!",""),IF(D74=Opslag!#REF!,IF(F74 &gt; 0,"!",""),IF(D74=Opslag!#REF!,IF(F74 &gt; 0,"!",""),IF(D74=Opslag!#REF!,IF(F74 &gt; 0,"!",""),IF(D74=Opslag!#REF!,IF(F74 &gt; 0,"!",""),IF(D74=Opslag!#REF!,IF(F74 &gt; 0,"!",""),IF(D74=Opslag!#REF!,IF(F74 &gt; 0,"!",""),IF(D74=Opslag!#REF!,IF(F74 &gt; 0,"!",""),))))))))))</f>
        <v>#REF!</v>
      </c>
      <c r="H74" s="206"/>
      <c r="I74" s="209"/>
      <c r="J74" s="210" t="e">
        <f>IF(H74='Rammetal og satser'!#REF!,IF(I74="ja","!",""),"")</f>
        <v>#REF!</v>
      </c>
    </row>
    <row r="75" spans="1:10" ht="16.2" x14ac:dyDescent="0.4">
      <c r="A75" s="13"/>
      <c r="B75" s="206"/>
      <c r="C75" s="280"/>
      <c r="D75" s="283" t="str">
        <f>IF(C75="","",VLOOKUP(C75,'Ark1'!$A$1:$C$496,2,FALSE))</f>
        <v/>
      </c>
      <c r="E75" s="281"/>
      <c r="F75" s="207"/>
      <c r="G75" s="208" t="e">
        <f>IF(D75=Opslag!$B$2,IF(F75 &gt; 0,"!",""),IF(D75=Opslag!$B$3,IF(F75 &gt; 0,"!",""),IF(D75=Opslag!$B$4,IF(F75 &gt; 0,"!",""),IF(D75=Opslag!#REF!,IF(F75 &gt; 0,"!",""),IF(D75=Opslag!#REF!,IF(F75 &gt; 0,"!",""),IF(D75=Opslag!#REF!,IF(F75 &gt; 0,"!",""),IF(D75=Opslag!#REF!,IF(F75 &gt; 0,"!",""),IF(D75=Opslag!#REF!,IF(F75 &gt; 0,"!",""),IF(D75=Opslag!#REF!,IF(F75 &gt; 0,"!",""),IF(D75=Opslag!#REF!,IF(F75 &gt; 0,"!",""),))))))))))</f>
        <v>#REF!</v>
      </c>
      <c r="H75" s="206"/>
      <c r="I75" s="209"/>
      <c r="J75" s="210" t="e">
        <f>IF(H75='Rammetal og satser'!#REF!,IF(I75="ja","!",""),"")</f>
        <v>#REF!</v>
      </c>
    </row>
    <row r="76" spans="1:10" ht="16.2" x14ac:dyDescent="0.4">
      <c r="A76" s="13"/>
      <c r="B76" s="206"/>
      <c r="C76" s="280"/>
      <c r="D76" s="283" t="str">
        <f>IF(C76="","",VLOOKUP(C76,'Ark1'!$A$1:$C$496,2,FALSE))</f>
        <v/>
      </c>
      <c r="E76" s="281"/>
      <c r="F76" s="207"/>
      <c r="G76" s="208" t="e">
        <f>IF(D76=Opslag!$B$2,IF(F76 &gt; 0,"!",""),IF(D76=Opslag!$B$3,IF(F76 &gt; 0,"!",""),IF(D76=Opslag!$B$4,IF(F76 &gt; 0,"!",""),IF(D76=Opslag!#REF!,IF(F76 &gt; 0,"!",""),IF(D76=Opslag!#REF!,IF(F76 &gt; 0,"!",""),IF(D76=Opslag!#REF!,IF(F76 &gt; 0,"!",""),IF(D76=Opslag!#REF!,IF(F76 &gt; 0,"!",""),IF(D76=Opslag!#REF!,IF(F76 &gt; 0,"!",""),IF(D76=Opslag!#REF!,IF(F76 &gt; 0,"!",""),IF(D76=Opslag!#REF!,IF(F76 &gt; 0,"!",""),))))))))))</f>
        <v>#REF!</v>
      </c>
      <c r="H76" s="206"/>
      <c r="I76" s="209"/>
      <c r="J76" s="210" t="e">
        <f>IF(H76='Rammetal og satser'!#REF!,IF(I76="ja","!",""),"")</f>
        <v>#REF!</v>
      </c>
    </row>
    <row r="77" spans="1:10" ht="16.2" x14ac:dyDescent="0.4">
      <c r="A77" s="13"/>
      <c r="B77" s="206"/>
      <c r="C77" s="280"/>
      <c r="D77" s="283" t="str">
        <f>IF(C77="","",VLOOKUP(C77,'Ark1'!$A$1:$C$496,2,FALSE))</f>
        <v/>
      </c>
      <c r="E77" s="281"/>
      <c r="F77" s="207"/>
      <c r="G77" s="208" t="e">
        <f>IF(D77=Opslag!$B$2,IF(F77 &gt; 0,"!",""),IF(D77=Opslag!$B$3,IF(F77 &gt; 0,"!",""),IF(D77=Opslag!$B$4,IF(F77 &gt; 0,"!",""),IF(D77=Opslag!#REF!,IF(F77 &gt; 0,"!",""),IF(D77=Opslag!#REF!,IF(F77 &gt; 0,"!",""),IF(D77=Opslag!#REF!,IF(F77 &gt; 0,"!",""),IF(D77=Opslag!#REF!,IF(F77 &gt; 0,"!",""),IF(D77=Opslag!#REF!,IF(F77 &gt; 0,"!",""),IF(D77=Opslag!#REF!,IF(F77 &gt; 0,"!",""),IF(D77=Opslag!#REF!,IF(F77 &gt; 0,"!",""),))))))))))</f>
        <v>#REF!</v>
      </c>
      <c r="H77" s="206"/>
      <c r="I77" s="209"/>
      <c r="J77" s="210" t="e">
        <f>IF(H77='Rammetal og satser'!#REF!,IF(I77="ja","!",""),"")</f>
        <v>#REF!</v>
      </c>
    </row>
    <row r="78" spans="1:10" ht="16.2" x14ac:dyDescent="0.4">
      <c r="A78" s="13"/>
      <c r="B78" s="206"/>
      <c r="C78" s="280"/>
      <c r="D78" s="283" t="str">
        <f>IF(C78="","",VLOOKUP(C78,'Ark1'!$A$1:$C$496,2,FALSE))</f>
        <v/>
      </c>
      <c r="E78" s="281"/>
      <c r="F78" s="207"/>
      <c r="G78" s="208" t="e">
        <f>IF(D78=Opslag!$B$2,IF(F78 &gt; 0,"!",""),IF(D78=Opslag!$B$3,IF(F78 &gt; 0,"!",""),IF(D78=Opslag!$B$4,IF(F78 &gt; 0,"!",""),IF(D78=Opslag!#REF!,IF(F78 &gt; 0,"!",""),IF(D78=Opslag!#REF!,IF(F78 &gt; 0,"!",""),IF(D78=Opslag!#REF!,IF(F78 &gt; 0,"!",""),IF(D78=Opslag!#REF!,IF(F78 &gt; 0,"!",""),IF(D78=Opslag!#REF!,IF(F78 &gt; 0,"!",""),IF(D78=Opslag!#REF!,IF(F78 &gt; 0,"!",""),IF(D78=Opslag!#REF!,IF(F78 &gt; 0,"!",""),))))))))))</f>
        <v>#REF!</v>
      </c>
      <c r="H78" s="206"/>
      <c r="I78" s="209"/>
      <c r="J78" s="210" t="e">
        <f>IF(H78='Rammetal og satser'!#REF!,IF(I78="ja","!",""),"")</f>
        <v>#REF!</v>
      </c>
    </row>
    <row r="79" spans="1:10" ht="16.2" x14ac:dyDescent="0.4">
      <c r="A79" s="13"/>
      <c r="B79" s="206"/>
      <c r="C79" s="280"/>
      <c r="D79" s="283" t="str">
        <f>IF(C79="","",VLOOKUP(C79,'Ark1'!$A$1:$C$496,2,FALSE))</f>
        <v/>
      </c>
      <c r="E79" s="281"/>
      <c r="F79" s="207"/>
      <c r="G79" s="208" t="e">
        <f>IF(D79=Opslag!$B$2,IF(F79 &gt; 0,"!",""),IF(D79=Opslag!$B$3,IF(F79 &gt; 0,"!",""),IF(D79=Opslag!$B$4,IF(F79 &gt; 0,"!",""),IF(D79=Opslag!#REF!,IF(F79 &gt; 0,"!",""),IF(D79=Opslag!#REF!,IF(F79 &gt; 0,"!",""),IF(D79=Opslag!#REF!,IF(F79 &gt; 0,"!",""),IF(D79=Opslag!#REF!,IF(F79 &gt; 0,"!",""),IF(D79=Opslag!#REF!,IF(F79 &gt; 0,"!",""),IF(D79=Opslag!#REF!,IF(F79 &gt; 0,"!",""),IF(D79=Opslag!#REF!,IF(F79 &gt; 0,"!",""),))))))))))</f>
        <v>#REF!</v>
      </c>
      <c r="H79" s="206"/>
      <c r="I79" s="209"/>
      <c r="J79" s="210" t="e">
        <f>IF(H79='Rammetal og satser'!#REF!,IF(I79="ja","!",""),"")</f>
        <v>#REF!</v>
      </c>
    </row>
    <row r="80" spans="1:10" ht="16.2" x14ac:dyDescent="0.4">
      <c r="A80" s="13"/>
      <c r="B80" s="206"/>
      <c r="C80" s="280"/>
      <c r="D80" s="283" t="str">
        <f>IF(C80="","",VLOOKUP(C80,'Ark1'!$A$1:$C$496,2,FALSE))</f>
        <v/>
      </c>
      <c r="E80" s="281"/>
      <c r="F80" s="207"/>
      <c r="G80" s="208" t="e">
        <f>IF(D80=Opslag!$B$2,IF(F80 &gt; 0,"!",""),IF(D80=Opslag!$B$3,IF(F80 &gt; 0,"!",""),IF(D80=Opslag!$B$4,IF(F80 &gt; 0,"!",""),IF(D80=Opslag!#REF!,IF(F80 &gt; 0,"!",""),IF(D80=Opslag!#REF!,IF(F80 &gt; 0,"!",""),IF(D80=Opslag!#REF!,IF(F80 &gt; 0,"!",""),IF(D80=Opslag!#REF!,IF(F80 &gt; 0,"!",""),IF(D80=Opslag!#REF!,IF(F80 &gt; 0,"!",""),IF(D80=Opslag!#REF!,IF(F80 &gt; 0,"!",""),IF(D80=Opslag!#REF!,IF(F80 &gt; 0,"!",""),))))))))))</f>
        <v>#REF!</v>
      </c>
      <c r="H80" s="206"/>
      <c r="I80" s="209"/>
      <c r="J80" s="210" t="e">
        <f>IF(H80='Rammetal og satser'!#REF!,IF(I80="ja","!",""),"")</f>
        <v>#REF!</v>
      </c>
    </row>
    <row r="81" spans="1:10" ht="16.2" x14ac:dyDescent="0.4">
      <c r="A81" s="13"/>
      <c r="B81" s="206"/>
      <c r="C81" s="280"/>
      <c r="D81" s="283" t="str">
        <f>IF(C81="","",VLOOKUP(C81,'Ark1'!$A$1:$C$496,2,FALSE))</f>
        <v/>
      </c>
      <c r="E81" s="281"/>
      <c r="F81" s="207"/>
      <c r="G81" s="208" t="e">
        <f>IF(D81=Opslag!$B$2,IF(F81 &gt; 0,"!",""),IF(D81=Opslag!$B$3,IF(F81 &gt; 0,"!",""),IF(D81=Opslag!$B$4,IF(F81 &gt; 0,"!",""),IF(D81=Opslag!#REF!,IF(F81 &gt; 0,"!",""),IF(D81=Opslag!#REF!,IF(F81 &gt; 0,"!",""),IF(D81=Opslag!#REF!,IF(F81 &gt; 0,"!",""),IF(D81=Opslag!#REF!,IF(F81 &gt; 0,"!",""),IF(D81=Opslag!#REF!,IF(F81 &gt; 0,"!",""),IF(D81=Opslag!#REF!,IF(F81 &gt; 0,"!",""),IF(D81=Opslag!#REF!,IF(F81 &gt; 0,"!",""),))))))))))</f>
        <v>#REF!</v>
      </c>
      <c r="H81" s="206"/>
      <c r="I81" s="209"/>
      <c r="J81" s="210" t="e">
        <f>IF(H81='Rammetal og satser'!#REF!,IF(I81="ja","!",""),"")</f>
        <v>#REF!</v>
      </c>
    </row>
    <row r="82" spans="1:10" ht="16.2" x14ac:dyDescent="0.4">
      <c r="A82" s="13"/>
      <c r="B82" s="206"/>
      <c r="C82" s="280"/>
      <c r="D82" s="283" t="str">
        <f>IF(C82="","",VLOOKUP(C82,'Ark1'!$A$1:$C$496,2,FALSE))</f>
        <v/>
      </c>
      <c r="E82" s="281"/>
      <c r="F82" s="207"/>
      <c r="G82" s="208" t="e">
        <f>IF(D82=Opslag!$B$2,IF(F82 &gt; 0,"!",""),IF(D82=Opslag!$B$3,IF(F82 &gt; 0,"!",""),IF(D82=Opslag!$B$4,IF(F82 &gt; 0,"!",""),IF(D82=Opslag!#REF!,IF(F82 &gt; 0,"!",""),IF(D82=Opslag!#REF!,IF(F82 &gt; 0,"!",""),IF(D82=Opslag!#REF!,IF(F82 &gt; 0,"!",""),IF(D82=Opslag!#REF!,IF(F82 &gt; 0,"!",""),IF(D82=Opslag!#REF!,IF(F82 &gt; 0,"!",""),IF(D82=Opslag!#REF!,IF(F82 &gt; 0,"!",""),IF(D82=Opslag!#REF!,IF(F82 &gt; 0,"!",""),))))))))))</f>
        <v>#REF!</v>
      </c>
      <c r="H82" s="206"/>
      <c r="I82" s="209"/>
      <c r="J82" s="210" t="e">
        <f>IF(H82='Rammetal og satser'!#REF!,IF(I82="ja","!",""),"")</f>
        <v>#REF!</v>
      </c>
    </row>
    <row r="83" spans="1:10" ht="16.2" x14ac:dyDescent="0.4">
      <c r="A83" s="13"/>
      <c r="B83" s="206"/>
      <c r="C83" s="280"/>
      <c r="D83" s="283" t="str">
        <f>IF(C83="","",VLOOKUP(C83,'Ark1'!$A$1:$C$496,2,FALSE))</f>
        <v/>
      </c>
      <c r="E83" s="281"/>
      <c r="F83" s="207"/>
      <c r="G83" s="208" t="e">
        <f>IF(D83=Opslag!$B$2,IF(F83 &gt; 0,"!",""),IF(D83=Opslag!$B$3,IF(F83 &gt; 0,"!",""),IF(D83=Opslag!$B$4,IF(F83 &gt; 0,"!",""),IF(D83=Opslag!#REF!,IF(F83 &gt; 0,"!",""),IF(D83=Opslag!#REF!,IF(F83 &gt; 0,"!",""),IF(D83=Opslag!#REF!,IF(F83 &gt; 0,"!",""),IF(D83=Opslag!#REF!,IF(F83 &gt; 0,"!",""),IF(D83=Opslag!#REF!,IF(F83 &gt; 0,"!",""),IF(D83=Opslag!#REF!,IF(F83 &gt; 0,"!",""),IF(D83=Opslag!#REF!,IF(F83 &gt; 0,"!",""),))))))))))</f>
        <v>#REF!</v>
      </c>
      <c r="H83" s="206"/>
      <c r="I83" s="209"/>
      <c r="J83" s="210" t="e">
        <f>IF(H83='Rammetal og satser'!#REF!,IF(I83="ja","!",""),"")</f>
        <v>#REF!</v>
      </c>
    </row>
    <row r="84" spans="1:10" ht="16.2" x14ac:dyDescent="0.4">
      <c r="A84" s="13"/>
      <c r="B84" s="206"/>
      <c r="C84" s="280"/>
      <c r="D84" s="283" t="str">
        <f>IF(C84="","",VLOOKUP(C84,'Ark1'!$A$1:$C$496,2,FALSE))</f>
        <v/>
      </c>
      <c r="E84" s="281"/>
      <c r="F84" s="207"/>
      <c r="G84" s="208" t="e">
        <f>IF(D84=Opslag!$B$2,IF(F84 &gt; 0,"!",""),IF(D84=Opslag!$B$3,IF(F84 &gt; 0,"!",""),IF(D84=Opslag!$B$4,IF(F84 &gt; 0,"!",""),IF(D84=Opslag!#REF!,IF(F84 &gt; 0,"!",""),IF(D84=Opslag!#REF!,IF(F84 &gt; 0,"!",""),IF(D84=Opslag!#REF!,IF(F84 &gt; 0,"!",""),IF(D84=Opslag!#REF!,IF(F84 &gt; 0,"!",""),IF(D84=Opslag!#REF!,IF(F84 &gt; 0,"!",""),IF(D84=Opslag!#REF!,IF(F84 &gt; 0,"!",""),IF(D84=Opslag!#REF!,IF(F84 &gt; 0,"!",""),))))))))))</f>
        <v>#REF!</v>
      </c>
      <c r="H84" s="206"/>
      <c r="I84" s="209"/>
      <c r="J84" s="210" t="e">
        <f>IF(H84='Rammetal og satser'!#REF!,IF(I84="ja","!",""),"")</f>
        <v>#REF!</v>
      </c>
    </row>
    <row r="85" spans="1:10" ht="16.2" x14ac:dyDescent="0.4">
      <c r="A85" s="13"/>
      <c r="B85" s="206"/>
      <c r="C85" s="280"/>
      <c r="D85" s="283" t="str">
        <f>IF(C85="","",VLOOKUP(C85,'Ark1'!$A$1:$C$496,2,FALSE))</f>
        <v/>
      </c>
      <c r="E85" s="281"/>
      <c r="F85" s="207"/>
      <c r="G85" s="208" t="e">
        <f>IF(D85=Opslag!$B$2,IF(F85 &gt; 0,"!",""),IF(D85=Opslag!$B$3,IF(F85 &gt; 0,"!",""),IF(D85=Opslag!$B$4,IF(F85 &gt; 0,"!",""),IF(D85=Opslag!#REF!,IF(F85 &gt; 0,"!",""),IF(D85=Opslag!#REF!,IF(F85 &gt; 0,"!",""),IF(D85=Opslag!#REF!,IF(F85 &gt; 0,"!",""),IF(D85=Opslag!#REF!,IF(F85 &gt; 0,"!",""),IF(D85=Opslag!#REF!,IF(F85 &gt; 0,"!",""),IF(D85=Opslag!#REF!,IF(F85 &gt; 0,"!",""),IF(D85=Opslag!#REF!,IF(F85 &gt; 0,"!",""),))))))))))</f>
        <v>#REF!</v>
      </c>
      <c r="H85" s="206"/>
      <c r="I85" s="209"/>
      <c r="J85" s="210" t="e">
        <f>IF(H85='Rammetal og satser'!#REF!,IF(I85="ja","!",""),"")</f>
        <v>#REF!</v>
      </c>
    </row>
    <row r="86" spans="1:10" ht="16.2" x14ac:dyDescent="0.4">
      <c r="A86" s="13"/>
      <c r="B86" s="206"/>
      <c r="C86" s="280"/>
      <c r="D86" s="283" t="str">
        <f>IF(C86="","",VLOOKUP(C86,'Ark1'!$A$1:$C$496,2,FALSE))</f>
        <v/>
      </c>
      <c r="E86" s="281"/>
      <c r="F86" s="207"/>
      <c r="G86" s="208" t="e">
        <f>IF(D86=Opslag!$B$2,IF(F86 &gt; 0,"!",""),IF(D86=Opslag!$B$3,IF(F86 &gt; 0,"!",""),IF(D86=Opslag!$B$4,IF(F86 &gt; 0,"!",""),IF(D86=Opslag!#REF!,IF(F86 &gt; 0,"!",""),IF(D86=Opslag!#REF!,IF(F86 &gt; 0,"!",""),IF(D86=Opslag!#REF!,IF(F86 &gt; 0,"!",""),IF(D86=Opslag!#REF!,IF(F86 &gt; 0,"!",""),IF(D86=Opslag!#REF!,IF(F86 &gt; 0,"!",""),IF(D86=Opslag!#REF!,IF(F86 &gt; 0,"!",""),IF(D86=Opslag!#REF!,IF(F86 &gt; 0,"!",""),))))))))))</f>
        <v>#REF!</v>
      </c>
      <c r="H86" s="206"/>
      <c r="I86" s="209"/>
      <c r="J86" s="210" t="e">
        <f>IF(H86='Rammetal og satser'!#REF!,IF(I86="ja","!",""),"")</f>
        <v>#REF!</v>
      </c>
    </row>
    <row r="87" spans="1:10" ht="16.2" x14ac:dyDescent="0.4">
      <c r="A87" s="13"/>
      <c r="B87" s="206"/>
      <c r="C87" s="280"/>
      <c r="D87" s="283" t="str">
        <f>IF(C87="","",VLOOKUP(C87,'Ark1'!$A$1:$C$496,2,FALSE))</f>
        <v/>
      </c>
      <c r="E87" s="281"/>
      <c r="F87" s="207"/>
      <c r="G87" s="208" t="e">
        <f>IF(D87=Opslag!$B$2,IF(F87 &gt; 0,"!",""),IF(D87=Opslag!$B$3,IF(F87 &gt; 0,"!",""),IF(D87=Opslag!$B$4,IF(F87 &gt; 0,"!",""),IF(D87=Opslag!#REF!,IF(F87 &gt; 0,"!",""),IF(D87=Opslag!#REF!,IF(F87 &gt; 0,"!",""),IF(D87=Opslag!#REF!,IF(F87 &gt; 0,"!",""),IF(D87=Opslag!#REF!,IF(F87 &gt; 0,"!",""),IF(D87=Opslag!#REF!,IF(F87 &gt; 0,"!",""),IF(D87=Opslag!#REF!,IF(F87 &gt; 0,"!",""),IF(D87=Opslag!#REF!,IF(F87 &gt; 0,"!",""),))))))))))</f>
        <v>#REF!</v>
      </c>
      <c r="H87" s="206"/>
      <c r="I87" s="209"/>
      <c r="J87" s="210" t="e">
        <f>IF(H87='Rammetal og satser'!#REF!,IF(I87="ja","!",""),"")</f>
        <v>#REF!</v>
      </c>
    </row>
    <row r="88" spans="1:10" ht="16.2" x14ac:dyDescent="0.4">
      <c r="A88" s="13"/>
      <c r="B88" s="206"/>
      <c r="C88" s="280"/>
      <c r="D88" s="283" t="str">
        <f>IF(C88="","",VLOOKUP(C88,'Ark1'!$A$1:$C$496,2,FALSE))</f>
        <v/>
      </c>
      <c r="E88" s="281"/>
      <c r="F88" s="207"/>
      <c r="G88" s="208" t="e">
        <f>IF(D88=Opslag!$B$2,IF(F88 &gt; 0,"!",""),IF(D88=Opslag!$B$3,IF(F88 &gt; 0,"!",""),IF(D88=Opslag!$B$4,IF(F88 &gt; 0,"!",""),IF(D88=Opslag!#REF!,IF(F88 &gt; 0,"!",""),IF(D88=Opslag!#REF!,IF(F88 &gt; 0,"!",""),IF(D88=Opslag!#REF!,IF(F88 &gt; 0,"!",""),IF(D88=Opslag!#REF!,IF(F88 &gt; 0,"!",""),IF(D88=Opslag!#REF!,IF(F88 &gt; 0,"!",""),IF(D88=Opslag!#REF!,IF(F88 &gt; 0,"!",""),IF(D88=Opslag!#REF!,IF(F88 &gt; 0,"!",""),))))))))))</f>
        <v>#REF!</v>
      </c>
      <c r="H88" s="206"/>
      <c r="I88" s="209"/>
      <c r="J88" s="210" t="e">
        <f>IF(H88='Rammetal og satser'!#REF!,IF(I88="ja","!",""),"")</f>
        <v>#REF!</v>
      </c>
    </row>
    <row r="89" spans="1:10" ht="16.2" x14ac:dyDescent="0.4">
      <c r="A89" s="13"/>
      <c r="B89" s="206"/>
      <c r="C89" s="280"/>
      <c r="D89" s="283" t="str">
        <f>IF(C89="","",VLOOKUP(C89,'Ark1'!$A$1:$C$496,2,FALSE))</f>
        <v/>
      </c>
      <c r="E89" s="281"/>
      <c r="F89" s="207"/>
      <c r="G89" s="208" t="e">
        <f>IF(D89=Opslag!$B$2,IF(F89 &gt; 0,"!",""),IF(D89=Opslag!$B$3,IF(F89 &gt; 0,"!",""),IF(D89=Opslag!$B$4,IF(F89 &gt; 0,"!",""),IF(D89=Opslag!#REF!,IF(F89 &gt; 0,"!",""),IF(D89=Opslag!#REF!,IF(F89 &gt; 0,"!",""),IF(D89=Opslag!#REF!,IF(F89 &gt; 0,"!",""),IF(D89=Opslag!#REF!,IF(F89 &gt; 0,"!",""),IF(D89=Opslag!#REF!,IF(F89 &gt; 0,"!",""),IF(D89=Opslag!#REF!,IF(F89 &gt; 0,"!",""),IF(D89=Opslag!#REF!,IF(F89 &gt; 0,"!",""),))))))))))</f>
        <v>#REF!</v>
      </c>
      <c r="H89" s="206"/>
      <c r="I89" s="209"/>
      <c r="J89" s="210" t="e">
        <f>IF(H89='Rammetal og satser'!#REF!,IF(I89="ja","!",""),"")</f>
        <v>#REF!</v>
      </c>
    </row>
    <row r="90" spans="1:10" ht="16.2" x14ac:dyDescent="0.4">
      <c r="A90" s="13"/>
      <c r="B90" s="206"/>
      <c r="C90" s="280"/>
      <c r="D90" s="283" t="str">
        <f>IF(C90="","",VLOOKUP(C90,'Ark1'!$A$1:$C$496,2,FALSE))</f>
        <v/>
      </c>
      <c r="E90" s="281"/>
      <c r="F90" s="207"/>
      <c r="G90" s="208" t="e">
        <f>IF(D90=Opslag!$B$2,IF(F90 &gt; 0,"!",""),IF(D90=Opslag!$B$3,IF(F90 &gt; 0,"!",""),IF(D90=Opslag!$B$4,IF(F90 &gt; 0,"!",""),IF(D90=Opslag!#REF!,IF(F90 &gt; 0,"!",""),IF(D90=Opslag!#REF!,IF(F90 &gt; 0,"!",""),IF(D90=Opslag!#REF!,IF(F90 &gt; 0,"!",""),IF(D90=Opslag!#REF!,IF(F90 &gt; 0,"!",""),IF(D90=Opslag!#REF!,IF(F90 &gt; 0,"!",""),IF(D90=Opslag!#REF!,IF(F90 &gt; 0,"!",""),IF(D90=Opslag!#REF!,IF(F90 &gt; 0,"!",""),))))))))))</f>
        <v>#REF!</v>
      </c>
      <c r="H90" s="206"/>
      <c r="I90" s="209"/>
      <c r="J90" s="210" t="e">
        <f>IF(H90='Rammetal og satser'!#REF!,IF(I90="ja","!",""),"")</f>
        <v>#REF!</v>
      </c>
    </row>
    <row r="91" spans="1:10" ht="16.2" x14ac:dyDescent="0.4">
      <c r="A91" s="13"/>
      <c r="B91" s="206"/>
      <c r="C91" s="280"/>
      <c r="D91" s="283" t="str">
        <f>IF(C91="","",VLOOKUP(C91,'Ark1'!$A$1:$C$496,2,FALSE))</f>
        <v/>
      </c>
      <c r="E91" s="281"/>
      <c r="F91" s="207"/>
      <c r="G91" s="208" t="e">
        <f>IF(D91=Opslag!$B$2,IF(F91 &gt; 0,"!",""),IF(D91=Opslag!$B$3,IF(F91 &gt; 0,"!",""),IF(D91=Opslag!$B$4,IF(F91 &gt; 0,"!",""),IF(D91=Opslag!#REF!,IF(F91 &gt; 0,"!",""),IF(D91=Opslag!#REF!,IF(F91 &gt; 0,"!",""),IF(D91=Opslag!#REF!,IF(F91 &gt; 0,"!",""),IF(D91=Opslag!#REF!,IF(F91 &gt; 0,"!",""),IF(D91=Opslag!#REF!,IF(F91 &gt; 0,"!",""),IF(D91=Opslag!#REF!,IF(F91 &gt; 0,"!",""),IF(D91=Opslag!#REF!,IF(F91 &gt; 0,"!",""),))))))))))</f>
        <v>#REF!</v>
      </c>
      <c r="H91" s="206"/>
      <c r="I91" s="209"/>
      <c r="J91" s="210" t="e">
        <f>IF(H91='Rammetal og satser'!#REF!,IF(I91="ja","!",""),"")</f>
        <v>#REF!</v>
      </c>
    </row>
    <row r="92" spans="1:10" ht="16.2" x14ac:dyDescent="0.4">
      <c r="A92" s="13"/>
      <c r="B92" s="206"/>
      <c r="C92" s="280"/>
      <c r="D92" s="283" t="str">
        <f>IF(C92="","",VLOOKUP(C92,'Ark1'!$A$1:$C$496,2,FALSE))</f>
        <v/>
      </c>
      <c r="E92" s="281"/>
      <c r="F92" s="207"/>
      <c r="G92" s="208" t="e">
        <f>IF(D92=Opslag!$B$2,IF(F92 &gt; 0,"!",""),IF(D92=Opslag!$B$3,IF(F92 &gt; 0,"!",""),IF(D92=Opslag!$B$4,IF(F92 &gt; 0,"!",""),IF(D92=Opslag!#REF!,IF(F92 &gt; 0,"!",""),IF(D92=Opslag!#REF!,IF(F92 &gt; 0,"!",""),IF(D92=Opslag!#REF!,IF(F92 &gt; 0,"!",""),IF(D92=Opslag!#REF!,IF(F92 &gt; 0,"!",""),IF(D92=Opslag!#REF!,IF(F92 &gt; 0,"!",""),IF(D92=Opslag!#REF!,IF(F92 &gt; 0,"!",""),IF(D92=Opslag!#REF!,IF(F92 &gt; 0,"!",""),))))))))))</f>
        <v>#REF!</v>
      </c>
      <c r="H92" s="206"/>
      <c r="I92" s="209"/>
      <c r="J92" s="210" t="e">
        <f>IF(H92='Rammetal og satser'!#REF!,IF(I92="ja","!",""),"")</f>
        <v>#REF!</v>
      </c>
    </row>
    <row r="93" spans="1:10" ht="16.2" x14ac:dyDescent="0.4">
      <c r="A93" s="13"/>
      <c r="B93" s="206"/>
      <c r="C93" s="280"/>
      <c r="D93" s="283" t="str">
        <f>IF(C93="","",VLOOKUP(C93,'Ark1'!$A$1:$C$496,2,FALSE))</f>
        <v/>
      </c>
      <c r="E93" s="281"/>
      <c r="F93" s="207"/>
      <c r="G93" s="208" t="e">
        <f>IF(D93=Opslag!$B$2,IF(F93 &gt; 0,"!",""),IF(D93=Opslag!$B$3,IF(F93 &gt; 0,"!",""),IF(D93=Opslag!$B$4,IF(F93 &gt; 0,"!",""),IF(D93=Opslag!#REF!,IF(F93 &gt; 0,"!",""),IF(D93=Opslag!#REF!,IF(F93 &gt; 0,"!",""),IF(D93=Opslag!#REF!,IF(F93 &gt; 0,"!",""),IF(D93=Opslag!#REF!,IF(F93 &gt; 0,"!",""),IF(D93=Opslag!#REF!,IF(F93 &gt; 0,"!",""),IF(D93=Opslag!#REF!,IF(F93 &gt; 0,"!",""),IF(D93=Opslag!#REF!,IF(F93 &gt; 0,"!",""),))))))))))</f>
        <v>#REF!</v>
      </c>
      <c r="H93" s="206"/>
      <c r="I93" s="209"/>
      <c r="J93" s="210" t="e">
        <f>IF(H93='Rammetal og satser'!#REF!,IF(I93="ja","!",""),"")</f>
        <v>#REF!</v>
      </c>
    </row>
    <row r="94" spans="1:10" ht="16.2" x14ac:dyDescent="0.4">
      <c r="A94" s="13"/>
      <c r="B94" s="206"/>
      <c r="C94" s="280"/>
      <c r="D94" s="283" t="str">
        <f>IF(C94="","",VLOOKUP(C94,'Ark1'!$A$1:$C$496,2,FALSE))</f>
        <v/>
      </c>
      <c r="E94" s="281"/>
      <c r="F94" s="207"/>
      <c r="G94" s="208" t="e">
        <f>IF(D94=Opslag!$B$2,IF(F94 &gt; 0,"!",""),IF(D94=Opslag!$B$3,IF(F94 &gt; 0,"!",""),IF(D94=Opslag!$B$4,IF(F94 &gt; 0,"!",""),IF(D94=Opslag!#REF!,IF(F94 &gt; 0,"!",""),IF(D94=Opslag!#REF!,IF(F94 &gt; 0,"!",""),IF(D94=Opslag!#REF!,IF(F94 &gt; 0,"!",""),IF(D94=Opslag!#REF!,IF(F94 &gt; 0,"!",""),IF(D94=Opslag!#REF!,IF(F94 &gt; 0,"!",""),IF(D94=Opslag!#REF!,IF(F94 &gt; 0,"!",""),IF(D94=Opslag!#REF!,IF(F94 &gt; 0,"!",""),))))))))))</f>
        <v>#REF!</v>
      </c>
      <c r="H94" s="206"/>
      <c r="I94" s="209"/>
      <c r="J94" s="210" t="e">
        <f>IF(H94='Rammetal og satser'!#REF!,IF(I94="ja","!",""),"")</f>
        <v>#REF!</v>
      </c>
    </row>
    <row r="95" spans="1:10" ht="16.2" x14ac:dyDescent="0.4">
      <c r="A95" s="13"/>
      <c r="B95" s="206"/>
      <c r="C95" s="280"/>
      <c r="D95" s="283" t="str">
        <f>IF(C95="","",VLOOKUP(C95,'Ark1'!$A$1:$C$496,2,FALSE))</f>
        <v/>
      </c>
      <c r="E95" s="281"/>
      <c r="F95" s="207"/>
      <c r="G95" s="208" t="e">
        <f>IF(D95=Opslag!$B$2,IF(F95 &gt; 0,"!",""),IF(D95=Opslag!$B$3,IF(F95 &gt; 0,"!",""),IF(D95=Opslag!$B$4,IF(F95 &gt; 0,"!",""),IF(D95=Opslag!#REF!,IF(F95 &gt; 0,"!",""),IF(D95=Opslag!#REF!,IF(F95 &gt; 0,"!",""),IF(D95=Opslag!#REF!,IF(F95 &gt; 0,"!",""),IF(D95=Opslag!#REF!,IF(F95 &gt; 0,"!",""),IF(D95=Opslag!#REF!,IF(F95 &gt; 0,"!",""),IF(D95=Opslag!#REF!,IF(F95 &gt; 0,"!",""),IF(D95=Opslag!#REF!,IF(F95 &gt; 0,"!",""),))))))))))</f>
        <v>#REF!</v>
      </c>
      <c r="H95" s="206"/>
      <c r="I95" s="209"/>
      <c r="J95" s="210" t="e">
        <f>IF(H95='Rammetal og satser'!#REF!,IF(I95="ja","!",""),"")</f>
        <v>#REF!</v>
      </c>
    </row>
    <row r="96" spans="1:10" ht="16.2" x14ac:dyDescent="0.4">
      <c r="A96" s="13"/>
      <c r="B96" s="206"/>
      <c r="C96" s="280"/>
      <c r="D96" s="283" t="str">
        <f>IF(C96="","",VLOOKUP(C96,'Ark1'!$A$1:$C$496,2,FALSE))</f>
        <v/>
      </c>
      <c r="E96" s="281"/>
      <c r="F96" s="207"/>
      <c r="G96" s="208" t="e">
        <f>IF(D96=Opslag!$B$2,IF(F96 &gt; 0,"!",""),IF(D96=Opslag!$B$3,IF(F96 &gt; 0,"!",""),IF(D96=Opslag!$B$4,IF(F96 &gt; 0,"!",""),IF(D96=Opslag!#REF!,IF(F96 &gt; 0,"!",""),IF(D96=Opslag!#REF!,IF(F96 &gt; 0,"!",""),IF(D96=Opslag!#REF!,IF(F96 &gt; 0,"!",""),IF(D96=Opslag!#REF!,IF(F96 &gt; 0,"!",""),IF(D96=Opslag!#REF!,IF(F96 &gt; 0,"!",""),IF(D96=Opslag!#REF!,IF(F96 &gt; 0,"!",""),IF(D96=Opslag!#REF!,IF(F96 &gt; 0,"!",""),))))))))))</f>
        <v>#REF!</v>
      </c>
      <c r="H96" s="206"/>
      <c r="I96" s="209"/>
      <c r="J96" s="210" t="e">
        <f>IF(H96='Rammetal og satser'!#REF!,IF(I96="ja","!",""),"")</f>
        <v>#REF!</v>
      </c>
    </row>
    <row r="97" spans="1:10" ht="16.2" x14ac:dyDescent="0.4">
      <c r="A97" s="13"/>
      <c r="B97" s="206"/>
      <c r="C97" s="280"/>
      <c r="D97" s="283" t="str">
        <f>IF(C97="","",VLOOKUP(C97,'Ark1'!$A$1:$C$496,2,FALSE))</f>
        <v/>
      </c>
      <c r="E97" s="281"/>
      <c r="F97" s="207"/>
      <c r="G97" s="208" t="e">
        <f>IF(D97=Opslag!$B$2,IF(F97 &gt; 0,"!",""),IF(D97=Opslag!$B$3,IF(F97 &gt; 0,"!",""),IF(D97=Opslag!$B$4,IF(F97 &gt; 0,"!",""),IF(D97=Opslag!#REF!,IF(F97 &gt; 0,"!",""),IF(D97=Opslag!#REF!,IF(F97 &gt; 0,"!",""),IF(D97=Opslag!#REF!,IF(F97 &gt; 0,"!",""),IF(D97=Opslag!#REF!,IF(F97 &gt; 0,"!",""),IF(D97=Opslag!#REF!,IF(F97 &gt; 0,"!",""),IF(D97=Opslag!#REF!,IF(F97 &gt; 0,"!",""),IF(D97=Opslag!#REF!,IF(F97 &gt; 0,"!",""),))))))))))</f>
        <v>#REF!</v>
      </c>
      <c r="H97" s="206"/>
      <c r="I97" s="209"/>
      <c r="J97" s="210" t="e">
        <f>IF(H97='Rammetal og satser'!#REF!,IF(I97="ja","!",""),"")</f>
        <v>#REF!</v>
      </c>
    </row>
    <row r="98" spans="1:10" ht="16.2" x14ac:dyDescent="0.4">
      <c r="A98" s="13"/>
      <c r="B98" s="206"/>
      <c r="C98" s="280"/>
      <c r="D98" s="283" t="str">
        <f>IF(C98="","",VLOOKUP(C98,'Ark1'!$A$1:$C$496,2,FALSE))</f>
        <v/>
      </c>
      <c r="E98" s="281"/>
      <c r="F98" s="207"/>
      <c r="G98" s="208" t="e">
        <f>IF(D98=Opslag!$B$2,IF(F98 &gt; 0,"!",""),IF(D98=Opslag!$B$3,IF(F98 &gt; 0,"!",""),IF(D98=Opslag!$B$4,IF(F98 &gt; 0,"!",""),IF(D98=Opslag!#REF!,IF(F98 &gt; 0,"!",""),IF(D98=Opslag!#REF!,IF(F98 &gt; 0,"!",""),IF(D98=Opslag!#REF!,IF(F98 &gt; 0,"!",""),IF(D98=Opslag!#REF!,IF(F98 &gt; 0,"!",""),IF(D98=Opslag!#REF!,IF(F98 &gt; 0,"!",""),IF(D98=Opslag!#REF!,IF(F98 &gt; 0,"!",""),IF(D98=Opslag!#REF!,IF(F98 &gt; 0,"!",""),))))))))))</f>
        <v>#REF!</v>
      </c>
      <c r="H98" s="206"/>
      <c r="I98" s="209"/>
      <c r="J98" s="210" t="e">
        <f>IF(H98='Rammetal og satser'!#REF!,IF(I98="ja","!",""),"")</f>
        <v>#REF!</v>
      </c>
    </row>
    <row r="99" spans="1:10" ht="16.2" x14ac:dyDescent="0.4">
      <c r="A99" s="13"/>
      <c r="B99" s="206"/>
      <c r="C99" s="280"/>
      <c r="D99" s="283" t="str">
        <f>IF(C99="","",VLOOKUP(C99,'Ark1'!$A$1:$C$496,2,FALSE))</f>
        <v/>
      </c>
      <c r="E99" s="281"/>
      <c r="F99" s="207"/>
      <c r="G99" s="208" t="e">
        <f>IF(D99=Opslag!$B$2,IF(F99 &gt; 0,"!",""),IF(D99=Opslag!$B$3,IF(F99 &gt; 0,"!",""),IF(D99=Opslag!$B$4,IF(F99 &gt; 0,"!",""),IF(D99=Opslag!#REF!,IF(F99 &gt; 0,"!",""),IF(D99=Opslag!#REF!,IF(F99 &gt; 0,"!",""),IF(D99=Opslag!#REF!,IF(F99 &gt; 0,"!",""),IF(D99=Opslag!#REF!,IF(F99 &gt; 0,"!",""),IF(D99=Opslag!#REF!,IF(F99 &gt; 0,"!",""),IF(D99=Opslag!#REF!,IF(F99 &gt; 0,"!",""),IF(D99=Opslag!#REF!,IF(F99 &gt; 0,"!",""),))))))))))</f>
        <v>#REF!</v>
      </c>
      <c r="H99" s="206"/>
      <c r="I99" s="209"/>
      <c r="J99" s="210" t="e">
        <f>IF(H99='Rammetal og satser'!#REF!,IF(I99="ja","!",""),"")</f>
        <v>#REF!</v>
      </c>
    </row>
    <row r="100" spans="1:10" ht="16.2" x14ac:dyDescent="0.4">
      <c r="A100" s="13"/>
      <c r="B100" s="206"/>
      <c r="C100" s="280"/>
      <c r="D100" s="283" t="str">
        <f>IF(C100="","",VLOOKUP(C100,'Ark1'!$A$1:$C$496,2,FALSE))</f>
        <v/>
      </c>
      <c r="E100" s="281"/>
      <c r="F100" s="207"/>
      <c r="G100" s="208" t="e">
        <f>IF(D100=Opslag!$B$2,IF(F100 &gt; 0,"!",""),IF(D100=Opslag!$B$3,IF(F100 &gt; 0,"!",""),IF(D100=Opslag!$B$4,IF(F100 &gt; 0,"!",""),IF(D100=Opslag!#REF!,IF(F100 &gt; 0,"!",""),IF(D100=Opslag!#REF!,IF(F100 &gt; 0,"!",""),IF(D100=Opslag!#REF!,IF(F100 &gt; 0,"!",""),IF(D100=Opslag!#REF!,IF(F100 &gt; 0,"!",""),IF(D100=Opslag!#REF!,IF(F100 &gt; 0,"!",""),IF(D100=Opslag!#REF!,IF(F100 &gt; 0,"!",""),IF(D100=Opslag!#REF!,IF(F100 &gt; 0,"!",""),))))))))))</f>
        <v>#REF!</v>
      </c>
      <c r="H100" s="206"/>
      <c r="I100" s="209"/>
      <c r="J100" s="210" t="e">
        <f>IF(H100='Rammetal og satser'!#REF!,IF(I100="ja","!",""),"")</f>
        <v>#REF!</v>
      </c>
    </row>
    <row r="101" spans="1:10" ht="16.2" x14ac:dyDescent="0.4">
      <c r="A101" s="13"/>
      <c r="B101" s="206"/>
      <c r="C101" s="280"/>
      <c r="D101" s="283" t="str">
        <f>IF(C101="","",VLOOKUP(C101,'Ark1'!$A$1:$C$496,2,FALSE))</f>
        <v/>
      </c>
      <c r="E101" s="281"/>
      <c r="F101" s="207"/>
      <c r="G101" s="208" t="e">
        <f>IF(D101=Opslag!$B$2,IF(F101 &gt; 0,"!",""),IF(D101=Opslag!$B$3,IF(F101 &gt; 0,"!",""),IF(D101=Opslag!$B$4,IF(F101 &gt; 0,"!",""),IF(D101=Opslag!#REF!,IF(F101 &gt; 0,"!",""),IF(D101=Opslag!#REF!,IF(F101 &gt; 0,"!",""),IF(D101=Opslag!#REF!,IF(F101 &gt; 0,"!",""),IF(D101=Opslag!#REF!,IF(F101 &gt; 0,"!",""),IF(D101=Opslag!#REF!,IF(F101 &gt; 0,"!",""),IF(D101=Opslag!#REF!,IF(F101 &gt; 0,"!",""),IF(D101=Opslag!#REF!,IF(F101 &gt; 0,"!",""),))))))))))</f>
        <v>#REF!</v>
      </c>
      <c r="H101" s="206"/>
      <c r="I101" s="209"/>
      <c r="J101" s="210" t="e">
        <f>IF(H101='Rammetal og satser'!#REF!,IF(I101="ja","!",""),"")</f>
        <v>#REF!</v>
      </c>
    </row>
    <row r="102" spans="1:10" ht="16.2" x14ac:dyDescent="0.4">
      <c r="A102" s="13"/>
      <c r="B102" s="206"/>
      <c r="C102" s="280"/>
      <c r="D102" s="283" t="str">
        <f>IF(C102="","",VLOOKUP(C102,'Ark1'!$A$1:$C$496,2,FALSE))</f>
        <v/>
      </c>
      <c r="E102" s="281"/>
      <c r="F102" s="207"/>
      <c r="G102" s="208" t="e">
        <f>IF(D102=Opslag!$B$2,IF(F102 &gt; 0,"!",""),IF(D102=Opslag!$B$3,IF(F102 &gt; 0,"!",""),IF(D102=Opslag!$B$4,IF(F102 &gt; 0,"!",""),IF(D102=Opslag!#REF!,IF(F102 &gt; 0,"!",""),IF(D102=Opslag!#REF!,IF(F102 &gt; 0,"!",""),IF(D102=Opslag!#REF!,IF(F102 &gt; 0,"!",""),IF(D102=Opslag!#REF!,IF(F102 &gt; 0,"!",""),IF(D102=Opslag!#REF!,IF(F102 &gt; 0,"!",""),IF(D102=Opslag!#REF!,IF(F102 &gt; 0,"!",""),IF(D102=Opslag!#REF!,IF(F102 &gt; 0,"!",""),))))))))))</f>
        <v>#REF!</v>
      </c>
      <c r="H102" s="206"/>
      <c r="I102" s="209"/>
      <c r="J102" s="210" t="e">
        <f>IF(H102='Rammetal og satser'!#REF!,IF(I102="ja","!",""),"")</f>
        <v>#REF!</v>
      </c>
    </row>
    <row r="103" spans="1:10" ht="16.2" x14ac:dyDescent="0.4">
      <c r="A103" s="13"/>
      <c r="B103" s="206"/>
      <c r="C103" s="280"/>
      <c r="D103" s="283" t="str">
        <f>IF(C103="","",VLOOKUP(C103,'Ark1'!$A$1:$C$496,2,FALSE))</f>
        <v/>
      </c>
      <c r="E103" s="281"/>
      <c r="F103" s="207"/>
      <c r="G103" s="208" t="e">
        <f>IF(D103=Opslag!$B$2,IF(F103 &gt; 0,"!",""),IF(D103=Opslag!$B$3,IF(F103 &gt; 0,"!",""),IF(D103=Opslag!$B$4,IF(F103 &gt; 0,"!",""),IF(D103=Opslag!#REF!,IF(F103 &gt; 0,"!",""),IF(D103=Opslag!#REF!,IF(F103 &gt; 0,"!",""),IF(D103=Opslag!#REF!,IF(F103 &gt; 0,"!",""),IF(D103=Opslag!#REF!,IF(F103 &gt; 0,"!",""),IF(D103=Opslag!#REF!,IF(F103 &gt; 0,"!",""),IF(D103=Opslag!#REF!,IF(F103 &gt; 0,"!",""),IF(D103=Opslag!#REF!,IF(F103 &gt; 0,"!",""),))))))))))</f>
        <v>#REF!</v>
      </c>
      <c r="H103" s="206"/>
      <c r="I103" s="209"/>
      <c r="J103" s="210" t="e">
        <f>IF(H103='Rammetal og satser'!#REF!,IF(I103="ja","!",""),"")</f>
        <v>#REF!</v>
      </c>
    </row>
    <row r="104" spans="1:10" ht="16.2" x14ac:dyDescent="0.4">
      <c r="A104" s="13"/>
      <c r="B104" s="206"/>
      <c r="C104" s="280"/>
      <c r="D104" s="283" t="str">
        <f>IF(C104="","",VLOOKUP(C104,'Ark1'!$A$1:$C$496,2,FALSE))</f>
        <v/>
      </c>
      <c r="E104" s="281"/>
      <c r="F104" s="207"/>
      <c r="G104" s="208" t="e">
        <f>IF(D104=Opslag!$B$2,IF(F104 &gt; 0,"!",""),IF(D104=Opslag!$B$3,IF(F104 &gt; 0,"!",""),IF(D104=Opslag!$B$4,IF(F104 &gt; 0,"!",""),IF(D104=Opslag!#REF!,IF(F104 &gt; 0,"!",""),IF(D104=Opslag!#REF!,IF(F104 &gt; 0,"!",""),IF(D104=Opslag!#REF!,IF(F104 &gt; 0,"!",""),IF(D104=Opslag!#REF!,IF(F104 &gt; 0,"!",""),IF(D104=Opslag!#REF!,IF(F104 &gt; 0,"!",""),IF(D104=Opslag!#REF!,IF(F104 &gt; 0,"!",""),IF(D104=Opslag!#REF!,IF(F104 &gt; 0,"!",""),))))))))))</f>
        <v>#REF!</v>
      </c>
      <c r="H104" s="206"/>
      <c r="I104" s="209"/>
      <c r="J104" s="210" t="e">
        <f>IF(H104='Rammetal og satser'!#REF!,IF(I104="ja","!",""),"")</f>
        <v>#REF!</v>
      </c>
    </row>
    <row r="105" spans="1:10" ht="16.2" x14ac:dyDescent="0.4">
      <c r="A105" s="13"/>
      <c r="B105" s="206"/>
      <c r="C105" s="280"/>
      <c r="D105" s="283" t="str">
        <f>IF(C105="","",VLOOKUP(C105,'Ark1'!$A$1:$C$496,2,FALSE))</f>
        <v/>
      </c>
      <c r="E105" s="281"/>
      <c r="F105" s="207"/>
      <c r="G105" s="208" t="e">
        <f>IF(D105=Opslag!$B$2,IF(F105 &gt; 0,"!",""),IF(D105=Opslag!$B$3,IF(F105 &gt; 0,"!",""),IF(D105=Opslag!$B$4,IF(F105 &gt; 0,"!",""),IF(D105=Opslag!#REF!,IF(F105 &gt; 0,"!",""),IF(D105=Opslag!#REF!,IF(F105 &gt; 0,"!",""),IF(D105=Opslag!#REF!,IF(F105 &gt; 0,"!",""),IF(D105=Opslag!#REF!,IF(F105 &gt; 0,"!",""),IF(D105=Opslag!#REF!,IF(F105 &gt; 0,"!",""),IF(D105=Opslag!#REF!,IF(F105 &gt; 0,"!",""),IF(D105=Opslag!#REF!,IF(F105 &gt; 0,"!",""),))))))))))</f>
        <v>#REF!</v>
      </c>
      <c r="H105" s="206"/>
      <c r="I105" s="209"/>
      <c r="J105" s="210" t="e">
        <f>IF(H105='Rammetal og satser'!#REF!,IF(I105="ja","!",""),"")</f>
        <v>#REF!</v>
      </c>
    </row>
    <row r="106" spans="1:10" ht="16.2" x14ac:dyDescent="0.4">
      <c r="A106" s="13"/>
      <c r="B106" s="206"/>
      <c r="C106" s="280"/>
      <c r="D106" s="283" t="str">
        <f>IF(C106="","",VLOOKUP(C106,'Ark1'!$A$1:$C$496,2,FALSE))</f>
        <v/>
      </c>
      <c r="E106" s="281"/>
      <c r="F106" s="207"/>
      <c r="G106" s="208" t="e">
        <f>IF(D106=Opslag!$B$2,IF(F106 &gt; 0,"!",""),IF(D106=Opslag!$B$3,IF(F106 &gt; 0,"!",""),IF(D106=Opslag!$B$4,IF(F106 &gt; 0,"!",""),IF(D106=Opslag!#REF!,IF(F106 &gt; 0,"!",""),IF(D106=Opslag!#REF!,IF(F106 &gt; 0,"!",""),IF(D106=Opslag!#REF!,IF(F106 &gt; 0,"!",""),IF(D106=Opslag!#REF!,IF(F106 &gt; 0,"!",""),IF(D106=Opslag!#REF!,IF(F106 &gt; 0,"!",""),IF(D106=Opslag!#REF!,IF(F106 &gt; 0,"!",""),IF(D106=Opslag!#REF!,IF(F106 &gt; 0,"!",""),))))))))))</f>
        <v>#REF!</v>
      </c>
      <c r="H106" s="206"/>
      <c r="I106" s="209"/>
      <c r="J106" s="210" t="e">
        <f>IF(H106='Rammetal og satser'!#REF!,IF(I106="ja","!",""),"")</f>
        <v>#REF!</v>
      </c>
    </row>
    <row r="107" spans="1:10" ht="16.2" x14ac:dyDescent="0.4">
      <c r="A107" s="13"/>
      <c r="B107" s="206"/>
      <c r="C107" s="280"/>
      <c r="D107" s="283" t="str">
        <f>IF(C107="","",VLOOKUP(C107,'Ark1'!$A$1:$C$496,2,FALSE))</f>
        <v/>
      </c>
      <c r="E107" s="281"/>
      <c r="F107" s="207"/>
      <c r="G107" s="208" t="e">
        <f>IF(D107=Opslag!$B$2,IF(F107 &gt; 0,"!",""),IF(D107=Opslag!$B$3,IF(F107 &gt; 0,"!",""),IF(D107=Opslag!$B$4,IF(F107 &gt; 0,"!",""),IF(D107=Opslag!#REF!,IF(F107 &gt; 0,"!",""),IF(D107=Opslag!#REF!,IF(F107 &gt; 0,"!",""),IF(D107=Opslag!#REF!,IF(F107 &gt; 0,"!",""),IF(D107=Opslag!#REF!,IF(F107 &gt; 0,"!",""),IF(D107=Opslag!#REF!,IF(F107 &gt; 0,"!",""),IF(D107=Opslag!#REF!,IF(F107 &gt; 0,"!",""),IF(D107=Opslag!#REF!,IF(F107 &gt; 0,"!",""),))))))))))</f>
        <v>#REF!</v>
      </c>
      <c r="H107" s="206"/>
      <c r="I107" s="209"/>
      <c r="J107" s="210" t="e">
        <f>IF(H107='Rammetal og satser'!#REF!,IF(I107="ja","!",""),"")</f>
        <v>#REF!</v>
      </c>
    </row>
    <row r="108" spans="1:10" ht="16.2" x14ac:dyDescent="0.4">
      <c r="A108" s="13"/>
      <c r="B108" s="206"/>
      <c r="C108" s="280"/>
      <c r="D108" s="283" t="str">
        <f>IF(C108="","",VLOOKUP(C108,'Ark1'!$A$1:$C$496,2,FALSE))</f>
        <v/>
      </c>
      <c r="E108" s="281"/>
      <c r="F108" s="207"/>
      <c r="G108" s="208" t="e">
        <f>IF(D108=Opslag!$B$2,IF(F108 &gt; 0,"!",""),IF(D108=Opslag!$B$3,IF(F108 &gt; 0,"!",""),IF(D108=Opslag!$B$4,IF(F108 &gt; 0,"!",""),IF(D108=Opslag!#REF!,IF(F108 &gt; 0,"!",""),IF(D108=Opslag!#REF!,IF(F108 &gt; 0,"!",""),IF(D108=Opslag!#REF!,IF(F108 &gt; 0,"!",""),IF(D108=Opslag!#REF!,IF(F108 &gt; 0,"!",""),IF(D108=Opslag!#REF!,IF(F108 &gt; 0,"!",""),IF(D108=Opslag!#REF!,IF(F108 &gt; 0,"!",""),IF(D108=Opslag!#REF!,IF(F108 &gt; 0,"!",""),))))))))))</f>
        <v>#REF!</v>
      </c>
      <c r="H108" s="206"/>
      <c r="I108" s="209"/>
      <c r="J108" s="210" t="e">
        <f>IF(H108='Rammetal og satser'!#REF!,IF(I108="ja","!",""),"")</f>
        <v>#REF!</v>
      </c>
    </row>
    <row r="109" spans="1:10" ht="16.2" x14ac:dyDescent="0.4">
      <c r="A109" s="13"/>
      <c r="B109" s="206"/>
      <c r="C109" s="280"/>
      <c r="D109" s="283" t="str">
        <f>IF(C109="","",VLOOKUP(C109,'Ark1'!$A$1:$C$496,2,FALSE))</f>
        <v/>
      </c>
      <c r="E109" s="281"/>
      <c r="F109" s="207"/>
      <c r="G109" s="208" t="e">
        <f>IF(D109=Opslag!$B$2,IF(F109 &gt; 0,"!",""),IF(D109=Opslag!$B$3,IF(F109 &gt; 0,"!",""),IF(D109=Opslag!$B$4,IF(F109 &gt; 0,"!",""),IF(D109=Opslag!#REF!,IF(F109 &gt; 0,"!",""),IF(D109=Opslag!#REF!,IF(F109 &gt; 0,"!",""),IF(D109=Opslag!#REF!,IF(F109 &gt; 0,"!",""),IF(D109=Opslag!#REF!,IF(F109 &gt; 0,"!",""),IF(D109=Opslag!#REF!,IF(F109 &gt; 0,"!",""),IF(D109=Opslag!#REF!,IF(F109 &gt; 0,"!",""),IF(D109=Opslag!#REF!,IF(F109 &gt; 0,"!",""),))))))))))</f>
        <v>#REF!</v>
      </c>
      <c r="H109" s="206"/>
      <c r="I109" s="209"/>
      <c r="J109" s="210" t="e">
        <f>IF(H109='Rammetal og satser'!#REF!,IF(I109="ja","!",""),"")</f>
        <v>#REF!</v>
      </c>
    </row>
    <row r="110" spans="1:10" ht="16.2" x14ac:dyDescent="0.4">
      <c r="A110" s="13"/>
      <c r="B110" s="206"/>
      <c r="C110" s="280"/>
      <c r="D110" s="283" t="str">
        <f>IF(C110="","",VLOOKUP(C110,'Ark1'!$A$1:$C$496,2,FALSE))</f>
        <v/>
      </c>
      <c r="E110" s="281"/>
      <c r="F110" s="207"/>
      <c r="G110" s="208" t="e">
        <f>IF(D110=Opslag!$B$2,IF(F110 &gt; 0,"!",""),IF(D110=Opslag!$B$3,IF(F110 &gt; 0,"!",""),IF(D110=Opslag!$B$4,IF(F110 &gt; 0,"!",""),IF(D110=Opslag!#REF!,IF(F110 &gt; 0,"!",""),IF(D110=Opslag!#REF!,IF(F110 &gt; 0,"!",""),IF(D110=Opslag!#REF!,IF(F110 &gt; 0,"!",""),IF(D110=Opslag!#REF!,IF(F110 &gt; 0,"!",""),IF(D110=Opslag!#REF!,IF(F110 &gt; 0,"!",""),IF(D110=Opslag!#REF!,IF(F110 &gt; 0,"!",""),IF(D110=Opslag!#REF!,IF(F110 &gt; 0,"!",""),))))))))))</f>
        <v>#REF!</v>
      </c>
      <c r="H110" s="206"/>
      <c r="I110" s="209"/>
      <c r="J110" s="210" t="e">
        <f>IF(H110='Rammetal og satser'!#REF!,IF(I110="ja","!",""),"")</f>
        <v>#REF!</v>
      </c>
    </row>
    <row r="111" spans="1:10" ht="16.2" x14ac:dyDescent="0.4">
      <c r="A111" s="13"/>
      <c r="B111" s="206"/>
      <c r="C111" s="280"/>
      <c r="D111" s="283" t="str">
        <f>IF(C111="","",VLOOKUP(C111,'Ark1'!$A$1:$C$496,2,FALSE))</f>
        <v/>
      </c>
      <c r="E111" s="281"/>
      <c r="F111" s="207"/>
      <c r="G111" s="208" t="e">
        <f>IF(D111=Opslag!$B$2,IF(F111 &gt; 0,"!",""),IF(D111=Opslag!$B$3,IF(F111 &gt; 0,"!",""),IF(D111=Opslag!$B$4,IF(F111 &gt; 0,"!",""),IF(D111=Opslag!#REF!,IF(F111 &gt; 0,"!",""),IF(D111=Opslag!#REF!,IF(F111 &gt; 0,"!",""),IF(D111=Opslag!#REF!,IF(F111 &gt; 0,"!",""),IF(D111=Opslag!#REF!,IF(F111 &gt; 0,"!",""),IF(D111=Opslag!#REF!,IF(F111 &gt; 0,"!",""),IF(D111=Opslag!#REF!,IF(F111 &gt; 0,"!",""),IF(D111=Opslag!#REF!,IF(F111 &gt; 0,"!",""),))))))))))</f>
        <v>#REF!</v>
      </c>
      <c r="H111" s="206"/>
      <c r="I111" s="209"/>
      <c r="J111" s="210" t="e">
        <f>IF(H111='Rammetal og satser'!#REF!,IF(I111="ja","!",""),"")</f>
        <v>#REF!</v>
      </c>
    </row>
    <row r="112" spans="1:10" ht="16.2" x14ac:dyDescent="0.4">
      <c r="A112" s="13"/>
      <c r="B112" s="206"/>
      <c r="C112" s="280"/>
      <c r="D112" s="283" t="str">
        <f>IF(C112="","",VLOOKUP(C112,'Ark1'!$A$1:$C$496,2,FALSE))</f>
        <v/>
      </c>
      <c r="E112" s="281"/>
      <c r="F112" s="207"/>
      <c r="G112" s="208" t="e">
        <f>IF(D112=Opslag!$B$2,IF(F112 &gt; 0,"!",""),IF(D112=Opslag!$B$3,IF(F112 &gt; 0,"!",""),IF(D112=Opslag!$B$4,IF(F112 &gt; 0,"!",""),IF(D112=Opslag!#REF!,IF(F112 &gt; 0,"!",""),IF(D112=Opslag!#REF!,IF(F112 &gt; 0,"!",""),IF(D112=Opslag!#REF!,IF(F112 &gt; 0,"!",""),IF(D112=Opslag!#REF!,IF(F112 &gt; 0,"!",""),IF(D112=Opslag!#REF!,IF(F112 &gt; 0,"!",""),IF(D112=Opslag!#REF!,IF(F112 &gt; 0,"!",""),IF(D112=Opslag!#REF!,IF(F112 &gt; 0,"!",""),))))))))))</f>
        <v>#REF!</v>
      </c>
      <c r="H112" s="206"/>
      <c r="I112" s="209"/>
      <c r="J112" s="210" t="e">
        <f>IF(H112='Rammetal og satser'!#REF!,IF(I112="ja","!",""),"")</f>
        <v>#REF!</v>
      </c>
    </row>
    <row r="113" spans="1:10" ht="16.2" x14ac:dyDescent="0.4">
      <c r="A113" s="13"/>
      <c r="B113" s="206"/>
      <c r="C113" s="280"/>
      <c r="D113" s="283" t="str">
        <f>IF(C113="","",VLOOKUP(C113,'Ark1'!$A$1:$C$496,2,FALSE))</f>
        <v/>
      </c>
      <c r="E113" s="281"/>
      <c r="F113" s="207"/>
      <c r="G113" s="208" t="e">
        <f>IF(D113=Opslag!$B$2,IF(F113 &gt; 0,"!",""),IF(D113=Opslag!$B$3,IF(F113 &gt; 0,"!",""),IF(D113=Opslag!$B$4,IF(F113 &gt; 0,"!",""),IF(D113=Opslag!#REF!,IF(F113 &gt; 0,"!",""),IF(D113=Opslag!#REF!,IF(F113 &gt; 0,"!",""),IF(D113=Opslag!#REF!,IF(F113 &gt; 0,"!",""),IF(D113=Opslag!#REF!,IF(F113 &gt; 0,"!",""),IF(D113=Opslag!#REF!,IF(F113 &gt; 0,"!",""),IF(D113=Opslag!#REF!,IF(F113 &gt; 0,"!",""),IF(D113=Opslag!#REF!,IF(F113 &gt; 0,"!",""),))))))))))</f>
        <v>#REF!</v>
      </c>
      <c r="H113" s="206"/>
      <c r="I113" s="209"/>
      <c r="J113" s="210" t="e">
        <f>IF(H113='Rammetal og satser'!#REF!,IF(I113="ja","!",""),"")</f>
        <v>#REF!</v>
      </c>
    </row>
    <row r="114" spans="1:10" ht="16.2" x14ac:dyDescent="0.4">
      <c r="A114" s="13"/>
      <c r="B114" s="206"/>
      <c r="C114" s="280"/>
      <c r="D114" s="283" t="str">
        <f>IF(C114="","",VLOOKUP(C114,'Ark1'!$A$1:$C$496,2,FALSE))</f>
        <v/>
      </c>
      <c r="E114" s="281"/>
      <c r="F114" s="207"/>
      <c r="G114" s="208" t="e">
        <f>IF(D114=Opslag!$B$2,IF(F114 &gt; 0,"!",""),IF(D114=Opslag!$B$3,IF(F114 &gt; 0,"!",""),IF(D114=Opslag!$B$4,IF(F114 &gt; 0,"!",""),IF(D114=Opslag!#REF!,IF(F114 &gt; 0,"!",""),IF(D114=Opslag!#REF!,IF(F114 &gt; 0,"!",""),IF(D114=Opslag!#REF!,IF(F114 &gt; 0,"!",""),IF(D114=Opslag!#REF!,IF(F114 &gt; 0,"!",""),IF(D114=Opslag!#REF!,IF(F114 &gt; 0,"!",""),IF(D114=Opslag!#REF!,IF(F114 &gt; 0,"!",""),IF(D114=Opslag!#REF!,IF(F114 &gt; 0,"!",""),))))))))))</f>
        <v>#REF!</v>
      </c>
      <c r="H114" s="206"/>
      <c r="I114" s="209"/>
      <c r="J114" s="210" t="e">
        <f>IF(H114='Rammetal og satser'!#REF!,IF(I114="ja","!",""),"")</f>
        <v>#REF!</v>
      </c>
    </row>
    <row r="115" spans="1:10" ht="16.2" x14ac:dyDescent="0.4">
      <c r="A115" s="13"/>
      <c r="B115" s="206"/>
      <c r="C115" s="280"/>
      <c r="D115" s="283" t="str">
        <f>IF(C115="","",VLOOKUP(C115,'Ark1'!$A$1:$C$496,2,FALSE))</f>
        <v/>
      </c>
      <c r="E115" s="281"/>
      <c r="F115" s="207"/>
      <c r="G115" s="208" t="e">
        <f>IF(D115=Opslag!$B$2,IF(F115 &gt; 0,"!",""),IF(D115=Opslag!$B$3,IF(F115 &gt; 0,"!",""),IF(D115=Opslag!$B$4,IF(F115 &gt; 0,"!",""),IF(D115=Opslag!#REF!,IF(F115 &gt; 0,"!",""),IF(D115=Opslag!#REF!,IF(F115 &gt; 0,"!",""),IF(D115=Opslag!#REF!,IF(F115 &gt; 0,"!",""),IF(D115=Opslag!#REF!,IF(F115 &gt; 0,"!",""),IF(D115=Opslag!#REF!,IF(F115 &gt; 0,"!",""),IF(D115=Opslag!#REF!,IF(F115 &gt; 0,"!",""),IF(D115=Opslag!#REF!,IF(F115 &gt; 0,"!",""),))))))))))</f>
        <v>#REF!</v>
      </c>
      <c r="H115" s="206"/>
      <c r="I115" s="209"/>
      <c r="J115" s="210" t="e">
        <f>IF(H115='Rammetal og satser'!#REF!,IF(I115="ja","!",""),"")</f>
        <v>#REF!</v>
      </c>
    </row>
    <row r="116" spans="1:10" ht="16.2" x14ac:dyDescent="0.4">
      <c r="A116" s="13"/>
      <c r="B116" s="206"/>
      <c r="C116" s="280"/>
      <c r="D116" s="283" t="str">
        <f>IF(C116="","",VLOOKUP(C116,'Ark1'!$A$1:$C$496,2,FALSE))</f>
        <v/>
      </c>
      <c r="E116" s="281"/>
      <c r="F116" s="207"/>
      <c r="G116" s="208" t="e">
        <f>IF(D116=Opslag!$B$2,IF(F116 &gt; 0,"!",""),IF(D116=Opslag!$B$3,IF(F116 &gt; 0,"!",""),IF(D116=Opslag!$B$4,IF(F116 &gt; 0,"!",""),IF(D116=Opslag!#REF!,IF(F116 &gt; 0,"!",""),IF(D116=Opslag!#REF!,IF(F116 &gt; 0,"!",""),IF(D116=Opslag!#REF!,IF(F116 &gt; 0,"!",""),IF(D116=Opslag!#REF!,IF(F116 &gt; 0,"!",""),IF(D116=Opslag!#REF!,IF(F116 &gt; 0,"!",""),IF(D116=Opslag!#REF!,IF(F116 &gt; 0,"!",""),IF(D116=Opslag!#REF!,IF(F116 &gt; 0,"!",""),))))))))))</f>
        <v>#REF!</v>
      </c>
      <c r="H116" s="206"/>
      <c r="I116" s="209"/>
      <c r="J116" s="210" t="e">
        <f>IF(H116='Rammetal og satser'!#REF!,IF(I116="ja","!",""),"")</f>
        <v>#REF!</v>
      </c>
    </row>
    <row r="117" spans="1:10" ht="16.2" x14ac:dyDescent="0.4">
      <c r="A117" s="13"/>
      <c r="B117" s="206"/>
      <c r="C117" s="280"/>
      <c r="D117" s="283" t="str">
        <f>IF(C117="","",VLOOKUP(C117,'Ark1'!$A$1:$C$496,2,FALSE))</f>
        <v/>
      </c>
      <c r="E117" s="281"/>
      <c r="F117" s="207"/>
      <c r="G117" s="208" t="e">
        <f>IF(D117=Opslag!$B$2,IF(F117 &gt; 0,"!",""),IF(D117=Opslag!$B$3,IF(F117 &gt; 0,"!",""),IF(D117=Opslag!$B$4,IF(F117 &gt; 0,"!",""),IF(D117=Opslag!#REF!,IF(F117 &gt; 0,"!",""),IF(D117=Opslag!#REF!,IF(F117 &gt; 0,"!",""),IF(D117=Opslag!#REF!,IF(F117 &gt; 0,"!",""),IF(D117=Opslag!#REF!,IF(F117 &gt; 0,"!",""),IF(D117=Opslag!#REF!,IF(F117 &gt; 0,"!",""),IF(D117=Opslag!#REF!,IF(F117 &gt; 0,"!",""),IF(D117=Opslag!#REF!,IF(F117 &gt; 0,"!",""),))))))))))</f>
        <v>#REF!</v>
      </c>
      <c r="H117" s="206"/>
      <c r="I117" s="209"/>
      <c r="J117" s="210" t="e">
        <f>IF(H117='Rammetal og satser'!#REF!,IF(I117="ja","!",""),"")</f>
        <v>#REF!</v>
      </c>
    </row>
    <row r="118" spans="1:10" ht="16.2" x14ac:dyDescent="0.4">
      <c r="A118" s="13"/>
      <c r="B118" s="206"/>
      <c r="C118" s="280"/>
      <c r="D118" s="283" t="str">
        <f>IF(C118="","",VLOOKUP(C118,'Ark1'!$A$1:$C$496,2,FALSE))</f>
        <v/>
      </c>
      <c r="E118" s="281"/>
      <c r="F118" s="207"/>
      <c r="G118" s="208" t="e">
        <f>IF(D118=Opslag!$B$2,IF(F118 &gt; 0,"!",""),IF(D118=Opslag!$B$3,IF(F118 &gt; 0,"!",""),IF(D118=Opslag!$B$4,IF(F118 &gt; 0,"!",""),IF(D118=Opslag!#REF!,IF(F118 &gt; 0,"!",""),IF(D118=Opslag!#REF!,IF(F118 &gt; 0,"!",""),IF(D118=Opslag!#REF!,IF(F118 &gt; 0,"!",""),IF(D118=Opslag!#REF!,IF(F118 &gt; 0,"!",""),IF(D118=Opslag!#REF!,IF(F118 &gt; 0,"!",""),IF(D118=Opslag!#REF!,IF(F118 &gt; 0,"!",""),IF(D118=Opslag!#REF!,IF(F118 &gt; 0,"!",""),))))))))))</f>
        <v>#REF!</v>
      </c>
      <c r="H118" s="206"/>
      <c r="I118" s="209"/>
      <c r="J118" s="210" t="e">
        <f>IF(H118='Rammetal og satser'!#REF!,IF(I118="ja","!",""),"")</f>
        <v>#REF!</v>
      </c>
    </row>
    <row r="119" spans="1:10" ht="16.2" x14ac:dyDescent="0.4">
      <c r="A119" s="13"/>
      <c r="B119" s="206"/>
      <c r="C119" s="280"/>
      <c r="D119" s="283" t="str">
        <f>IF(C119="","",VLOOKUP(C119,'Ark1'!$A$1:$C$496,2,FALSE))</f>
        <v/>
      </c>
      <c r="E119" s="281"/>
      <c r="F119" s="207"/>
      <c r="G119" s="208" t="e">
        <f>IF(D119=Opslag!$B$2,IF(F119 &gt; 0,"!",""),IF(D119=Opslag!$B$3,IF(F119 &gt; 0,"!",""),IF(D119=Opslag!$B$4,IF(F119 &gt; 0,"!",""),IF(D119=Opslag!#REF!,IF(F119 &gt; 0,"!",""),IF(D119=Opslag!#REF!,IF(F119 &gt; 0,"!",""),IF(D119=Opslag!#REF!,IF(F119 &gt; 0,"!",""),IF(D119=Opslag!#REF!,IF(F119 &gt; 0,"!",""),IF(D119=Opslag!#REF!,IF(F119 &gt; 0,"!",""),IF(D119=Opslag!#REF!,IF(F119 &gt; 0,"!",""),IF(D119=Opslag!#REF!,IF(F119 &gt; 0,"!",""),))))))))))</f>
        <v>#REF!</v>
      </c>
      <c r="H119" s="206"/>
      <c r="I119" s="209"/>
      <c r="J119" s="210" t="e">
        <f>IF(H119='Rammetal og satser'!#REF!,IF(I119="ja","!",""),"")</f>
        <v>#REF!</v>
      </c>
    </row>
    <row r="120" spans="1:10" ht="16.2" x14ac:dyDescent="0.4">
      <c r="A120" s="13"/>
      <c r="B120" s="206"/>
      <c r="C120" s="280"/>
      <c r="D120" s="283" t="str">
        <f>IF(C120="","",VLOOKUP(C120,'Ark1'!$A$1:$C$496,2,FALSE))</f>
        <v/>
      </c>
      <c r="E120" s="281"/>
      <c r="F120" s="207"/>
      <c r="G120" s="208" t="e">
        <f>IF(D120=Opslag!$B$2,IF(F120 &gt; 0,"!",""),IF(D120=Opslag!$B$3,IF(F120 &gt; 0,"!",""),IF(D120=Opslag!$B$4,IF(F120 &gt; 0,"!",""),IF(D120=Opslag!#REF!,IF(F120 &gt; 0,"!",""),IF(D120=Opslag!#REF!,IF(F120 &gt; 0,"!",""),IF(D120=Opslag!#REF!,IF(F120 &gt; 0,"!",""),IF(D120=Opslag!#REF!,IF(F120 &gt; 0,"!",""),IF(D120=Opslag!#REF!,IF(F120 &gt; 0,"!",""),IF(D120=Opslag!#REF!,IF(F120 &gt; 0,"!",""),IF(D120=Opslag!#REF!,IF(F120 &gt; 0,"!",""),))))))))))</f>
        <v>#REF!</v>
      </c>
      <c r="H120" s="206"/>
      <c r="I120" s="209"/>
      <c r="J120" s="210" t="e">
        <f>IF(H120='Rammetal og satser'!#REF!,IF(I120="ja","!",""),"")</f>
        <v>#REF!</v>
      </c>
    </row>
    <row r="121" spans="1:10" ht="16.2" x14ac:dyDescent="0.4">
      <c r="A121" s="13"/>
      <c r="B121" s="206"/>
      <c r="C121" s="280"/>
      <c r="D121" s="283" t="str">
        <f>IF(C121="","",VLOOKUP(C121,'Ark1'!$A$1:$C$496,2,FALSE))</f>
        <v/>
      </c>
      <c r="E121" s="281"/>
      <c r="F121" s="207"/>
      <c r="G121" s="208" t="e">
        <f>IF(D121=Opslag!$B$2,IF(F121 &gt; 0,"!",""),IF(D121=Opslag!$B$3,IF(F121 &gt; 0,"!",""),IF(D121=Opslag!$B$4,IF(F121 &gt; 0,"!",""),IF(D121=Opslag!#REF!,IF(F121 &gt; 0,"!",""),IF(D121=Opslag!#REF!,IF(F121 &gt; 0,"!",""),IF(D121=Opslag!#REF!,IF(F121 &gt; 0,"!",""),IF(D121=Opslag!#REF!,IF(F121 &gt; 0,"!",""),IF(D121=Opslag!#REF!,IF(F121 &gt; 0,"!",""),IF(D121=Opslag!#REF!,IF(F121 &gt; 0,"!",""),IF(D121=Opslag!#REF!,IF(F121 &gt; 0,"!",""),))))))))))</f>
        <v>#REF!</v>
      </c>
      <c r="H121" s="206"/>
      <c r="I121" s="209"/>
      <c r="J121" s="210" t="e">
        <f>IF(H121='Rammetal og satser'!#REF!,IF(I121="ja","!",""),"")</f>
        <v>#REF!</v>
      </c>
    </row>
    <row r="122" spans="1:10" ht="16.2" x14ac:dyDescent="0.4">
      <c r="A122" s="13"/>
      <c r="B122" s="206"/>
      <c r="C122" s="280"/>
      <c r="D122" s="283" t="str">
        <f>IF(C122="","",VLOOKUP(C122,'Ark1'!$A$1:$C$496,2,FALSE))</f>
        <v/>
      </c>
      <c r="E122" s="281"/>
      <c r="F122" s="207"/>
      <c r="G122" s="208" t="e">
        <f>IF(D122=Opslag!$B$2,IF(F122 &gt; 0,"!",""),IF(D122=Opslag!$B$3,IF(F122 &gt; 0,"!",""),IF(D122=Opslag!$B$4,IF(F122 &gt; 0,"!",""),IF(D122=Opslag!#REF!,IF(F122 &gt; 0,"!",""),IF(D122=Opslag!#REF!,IF(F122 &gt; 0,"!",""),IF(D122=Opslag!#REF!,IF(F122 &gt; 0,"!",""),IF(D122=Opslag!#REF!,IF(F122 &gt; 0,"!",""),IF(D122=Opslag!#REF!,IF(F122 &gt; 0,"!",""),IF(D122=Opslag!#REF!,IF(F122 &gt; 0,"!",""),IF(D122=Opslag!#REF!,IF(F122 &gt; 0,"!",""),))))))))))</f>
        <v>#REF!</v>
      </c>
      <c r="H122" s="206"/>
      <c r="I122" s="209"/>
      <c r="J122" s="210" t="e">
        <f>IF(H122='Rammetal og satser'!#REF!,IF(I122="ja","!",""),"")</f>
        <v>#REF!</v>
      </c>
    </row>
    <row r="123" spans="1:10" ht="16.2" x14ac:dyDescent="0.4">
      <c r="A123" s="13"/>
      <c r="B123" s="206"/>
      <c r="C123" s="280"/>
      <c r="D123" s="283" t="str">
        <f>IF(C123="","",VLOOKUP(C123,'Ark1'!$A$1:$C$496,2,FALSE))</f>
        <v/>
      </c>
      <c r="E123" s="281"/>
      <c r="F123" s="207"/>
      <c r="G123" s="208" t="e">
        <f>IF(D123=Opslag!$B$2,IF(F123 &gt; 0,"!",""),IF(D123=Opslag!$B$3,IF(F123 &gt; 0,"!",""),IF(D123=Opslag!$B$4,IF(F123 &gt; 0,"!",""),IF(D123=Opslag!#REF!,IF(F123 &gt; 0,"!",""),IF(D123=Opslag!#REF!,IF(F123 &gt; 0,"!",""),IF(D123=Opslag!#REF!,IF(F123 &gt; 0,"!",""),IF(D123=Opslag!#REF!,IF(F123 &gt; 0,"!",""),IF(D123=Opslag!#REF!,IF(F123 &gt; 0,"!",""),IF(D123=Opslag!#REF!,IF(F123 &gt; 0,"!",""),IF(D123=Opslag!#REF!,IF(F123 &gt; 0,"!",""),))))))))))</f>
        <v>#REF!</v>
      </c>
      <c r="H123" s="206"/>
      <c r="I123" s="209"/>
      <c r="J123" s="210" t="e">
        <f>IF(H123='Rammetal og satser'!#REF!,IF(I123="ja","!",""),"")</f>
        <v>#REF!</v>
      </c>
    </row>
    <row r="124" spans="1:10" ht="16.2" x14ac:dyDescent="0.4">
      <c r="A124" s="13"/>
      <c r="B124" s="206"/>
      <c r="C124" s="280"/>
      <c r="D124" s="283" t="str">
        <f>IF(C124="","",VLOOKUP(C124,'Ark1'!$A$1:$C$496,2,FALSE))</f>
        <v/>
      </c>
      <c r="E124" s="281"/>
      <c r="F124" s="207"/>
      <c r="G124" s="208" t="e">
        <f>IF(D124=Opslag!$B$2,IF(F124 &gt; 0,"!",""),IF(D124=Opslag!$B$3,IF(F124 &gt; 0,"!",""),IF(D124=Opslag!$B$4,IF(F124 &gt; 0,"!",""),IF(D124=Opslag!#REF!,IF(F124 &gt; 0,"!",""),IF(D124=Opslag!#REF!,IF(F124 &gt; 0,"!",""),IF(D124=Opslag!#REF!,IF(F124 &gt; 0,"!",""),IF(D124=Opslag!#REF!,IF(F124 &gt; 0,"!",""),IF(D124=Opslag!#REF!,IF(F124 &gt; 0,"!",""),IF(D124=Opslag!#REF!,IF(F124 &gt; 0,"!",""),IF(D124=Opslag!#REF!,IF(F124 &gt; 0,"!",""),))))))))))</f>
        <v>#REF!</v>
      </c>
      <c r="H124" s="206"/>
      <c r="I124" s="209"/>
      <c r="J124" s="210" t="e">
        <f>IF(H124='Rammetal og satser'!#REF!,IF(I124="ja","!",""),"")</f>
        <v>#REF!</v>
      </c>
    </row>
    <row r="125" spans="1:10" ht="16.2" x14ac:dyDescent="0.4">
      <c r="A125" s="13"/>
      <c r="B125" s="206"/>
      <c r="C125" s="280"/>
      <c r="D125" s="283" t="str">
        <f>IF(C125="","",VLOOKUP(C125,'Ark1'!$A$1:$C$496,2,FALSE))</f>
        <v/>
      </c>
      <c r="E125" s="281"/>
      <c r="F125" s="207"/>
      <c r="G125" s="208" t="e">
        <f>IF(D125=Opslag!$B$2,IF(F125 &gt; 0,"!",""),IF(D125=Opslag!$B$3,IF(F125 &gt; 0,"!",""),IF(D125=Opslag!$B$4,IF(F125 &gt; 0,"!",""),IF(D125=Opslag!#REF!,IF(F125 &gt; 0,"!",""),IF(D125=Opslag!#REF!,IF(F125 &gt; 0,"!",""),IF(D125=Opslag!#REF!,IF(F125 &gt; 0,"!",""),IF(D125=Opslag!#REF!,IF(F125 &gt; 0,"!",""),IF(D125=Opslag!#REF!,IF(F125 &gt; 0,"!",""),IF(D125=Opslag!#REF!,IF(F125 &gt; 0,"!",""),IF(D125=Opslag!#REF!,IF(F125 &gt; 0,"!",""),))))))))))</f>
        <v>#REF!</v>
      </c>
      <c r="H125" s="206"/>
      <c r="I125" s="209"/>
      <c r="J125" s="210" t="e">
        <f>IF(H125='Rammetal og satser'!#REF!,IF(I125="ja","!",""),"")</f>
        <v>#REF!</v>
      </c>
    </row>
    <row r="126" spans="1:10" ht="16.2" x14ac:dyDescent="0.4">
      <c r="A126" s="13"/>
      <c r="B126" s="206"/>
      <c r="C126" s="280"/>
      <c r="D126" s="283" t="str">
        <f>IF(C126="","",VLOOKUP(C126,'Ark1'!$A$1:$C$496,2,FALSE))</f>
        <v/>
      </c>
      <c r="E126" s="281"/>
      <c r="F126" s="207"/>
      <c r="G126" s="208" t="e">
        <f>IF(D126=Opslag!$B$2,IF(F126 &gt; 0,"!",""),IF(D126=Opslag!$B$3,IF(F126 &gt; 0,"!",""),IF(D126=Opslag!$B$4,IF(F126 &gt; 0,"!",""),IF(D126=Opslag!#REF!,IF(F126 &gt; 0,"!",""),IF(D126=Opslag!#REF!,IF(F126 &gt; 0,"!",""),IF(D126=Opslag!#REF!,IF(F126 &gt; 0,"!",""),IF(D126=Opslag!#REF!,IF(F126 &gt; 0,"!",""),IF(D126=Opslag!#REF!,IF(F126 &gt; 0,"!",""),IF(D126=Opslag!#REF!,IF(F126 &gt; 0,"!",""),IF(D126=Opslag!#REF!,IF(F126 &gt; 0,"!",""),))))))))))</f>
        <v>#REF!</v>
      </c>
      <c r="H126" s="206"/>
      <c r="I126" s="209"/>
      <c r="J126" s="210" t="e">
        <f>IF(H126='Rammetal og satser'!#REF!,IF(I126="ja","!",""),"")</f>
        <v>#REF!</v>
      </c>
    </row>
    <row r="127" spans="1:10" ht="16.2" x14ac:dyDescent="0.4">
      <c r="A127" s="13"/>
      <c r="B127" s="206"/>
      <c r="C127" s="280"/>
      <c r="D127" s="283" t="str">
        <f>IF(C127="","",VLOOKUP(C127,'Ark1'!$A$1:$C$496,2,FALSE))</f>
        <v/>
      </c>
      <c r="E127" s="281"/>
      <c r="F127" s="207"/>
      <c r="G127" s="208" t="e">
        <f>IF(D127=Opslag!$B$2,IF(F127 &gt; 0,"!",""),IF(D127=Opslag!$B$3,IF(F127 &gt; 0,"!",""),IF(D127=Opslag!$B$4,IF(F127 &gt; 0,"!",""),IF(D127=Opslag!#REF!,IF(F127 &gt; 0,"!",""),IF(D127=Opslag!#REF!,IF(F127 &gt; 0,"!",""),IF(D127=Opslag!#REF!,IF(F127 &gt; 0,"!",""),IF(D127=Opslag!#REF!,IF(F127 &gt; 0,"!",""),IF(D127=Opslag!#REF!,IF(F127 &gt; 0,"!",""),IF(D127=Opslag!#REF!,IF(F127 &gt; 0,"!",""),IF(D127=Opslag!#REF!,IF(F127 &gt; 0,"!",""),))))))))))</f>
        <v>#REF!</v>
      </c>
      <c r="H127" s="206"/>
      <c r="I127" s="209"/>
      <c r="J127" s="210" t="e">
        <f>IF(H127='Rammetal og satser'!#REF!,IF(I127="ja","!",""),"")</f>
        <v>#REF!</v>
      </c>
    </row>
    <row r="128" spans="1:10" ht="16.2" x14ac:dyDescent="0.4">
      <c r="A128" s="13"/>
      <c r="B128" s="206"/>
      <c r="C128" s="280"/>
      <c r="D128" s="283" t="str">
        <f>IF(C128="","",VLOOKUP(C128,'Ark1'!$A$1:$C$496,2,FALSE))</f>
        <v/>
      </c>
      <c r="E128" s="281"/>
      <c r="F128" s="207"/>
      <c r="G128" s="208" t="e">
        <f>IF(D128=Opslag!$B$2,IF(F128 &gt; 0,"!",""),IF(D128=Opslag!$B$3,IF(F128 &gt; 0,"!",""),IF(D128=Opslag!$B$4,IF(F128 &gt; 0,"!",""),IF(D128=Opslag!#REF!,IF(F128 &gt; 0,"!",""),IF(D128=Opslag!#REF!,IF(F128 &gt; 0,"!",""),IF(D128=Opslag!#REF!,IF(F128 &gt; 0,"!",""),IF(D128=Opslag!#REF!,IF(F128 &gt; 0,"!",""),IF(D128=Opslag!#REF!,IF(F128 &gt; 0,"!",""),IF(D128=Opslag!#REF!,IF(F128 &gt; 0,"!",""),IF(D128=Opslag!#REF!,IF(F128 &gt; 0,"!",""),))))))))))</f>
        <v>#REF!</v>
      </c>
      <c r="H128" s="206"/>
      <c r="I128" s="209"/>
      <c r="J128" s="210" t="e">
        <f>IF(H128='Rammetal og satser'!#REF!,IF(I128="ja","!",""),"")</f>
        <v>#REF!</v>
      </c>
    </row>
    <row r="129" spans="1:10" ht="16.2" x14ac:dyDescent="0.4">
      <c r="A129" s="13"/>
      <c r="B129" s="206"/>
      <c r="C129" s="280"/>
      <c r="D129" s="283" t="str">
        <f>IF(C129="","",VLOOKUP(C129,'Ark1'!$A$1:$C$496,2,FALSE))</f>
        <v/>
      </c>
      <c r="E129" s="281"/>
      <c r="F129" s="207"/>
      <c r="G129" s="208" t="e">
        <f>IF(D129=Opslag!$B$2,IF(F129 &gt; 0,"!",""),IF(D129=Opslag!$B$3,IF(F129 &gt; 0,"!",""),IF(D129=Opslag!$B$4,IF(F129 &gt; 0,"!",""),IF(D129=Opslag!#REF!,IF(F129 &gt; 0,"!",""),IF(D129=Opslag!#REF!,IF(F129 &gt; 0,"!",""),IF(D129=Opslag!#REF!,IF(F129 &gt; 0,"!",""),IF(D129=Opslag!#REF!,IF(F129 &gt; 0,"!",""),IF(D129=Opslag!#REF!,IF(F129 &gt; 0,"!",""),IF(D129=Opslag!#REF!,IF(F129 &gt; 0,"!",""),IF(D129=Opslag!#REF!,IF(F129 &gt; 0,"!",""),))))))))))</f>
        <v>#REF!</v>
      </c>
      <c r="H129" s="206"/>
      <c r="I129" s="209"/>
      <c r="J129" s="210" t="e">
        <f>IF(H129='Rammetal og satser'!#REF!,IF(I129="ja","!",""),"")</f>
        <v>#REF!</v>
      </c>
    </row>
    <row r="130" spans="1:10" ht="16.2" x14ac:dyDescent="0.4">
      <c r="A130" s="13"/>
      <c r="B130" s="206"/>
      <c r="C130" s="280"/>
      <c r="D130" s="283" t="str">
        <f>IF(C130="","",VLOOKUP(C130,'Ark1'!$A$1:$C$496,2,FALSE))</f>
        <v/>
      </c>
      <c r="E130" s="281"/>
      <c r="F130" s="207"/>
      <c r="G130" s="208" t="e">
        <f>IF(D130=Opslag!$B$2,IF(F130 &gt; 0,"!",""),IF(D130=Opslag!$B$3,IF(F130 &gt; 0,"!",""),IF(D130=Opslag!$B$4,IF(F130 &gt; 0,"!",""),IF(D130=Opslag!#REF!,IF(F130 &gt; 0,"!",""),IF(D130=Opslag!#REF!,IF(F130 &gt; 0,"!",""),IF(D130=Opslag!#REF!,IF(F130 &gt; 0,"!",""),IF(D130=Opslag!#REF!,IF(F130 &gt; 0,"!",""),IF(D130=Opslag!#REF!,IF(F130 &gt; 0,"!",""),IF(D130=Opslag!#REF!,IF(F130 &gt; 0,"!",""),IF(D130=Opslag!#REF!,IF(F130 &gt; 0,"!",""),))))))))))</f>
        <v>#REF!</v>
      </c>
      <c r="H130" s="206"/>
      <c r="I130" s="209"/>
      <c r="J130" s="210" t="e">
        <f>IF(H130='Rammetal og satser'!#REF!,IF(I130="ja","!",""),"")</f>
        <v>#REF!</v>
      </c>
    </row>
    <row r="131" spans="1:10" ht="16.2" x14ac:dyDescent="0.4">
      <c r="A131" s="13"/>
      <c r="B131" s="206"/>
      <c r="C131" s="280"/>
      <c r="D131" s="283" t="str">
        <f>IF(C131="","",VLOOKUP(C131,'Ark1'!$A$1:$C$496,2,FALSE))</f>
        <v/>
      </c>
      <c r="E131" s="281"/>
      <c r="F131" s="207"/>
      <c r="G131" s="208" t="e">
        <f>IF(D131=Opslag!$B$2,IF(F131 &gt; 0,"!",""),IF(D131=Opslag!$B$3,IF(F131 &gt; 0,"!",""),IF(D131=Opslag!$B$4,IF(F131 &gt; 0,"!",""),IF(D131=Opslag!#REF!,IF(F131 &gt; 0,"!",""),IF(D131=Opslag!#REF!,IF(F131 &gt; 0,"!",""),IF(D131=Opslag!#REF!,IF(F131 &gt; 0,"!",""),IF(D131=Opslag!#REF!,IF(F131 &gt; 0,"!",""),IF(D131=Opslag!#REF!,IF(F131 &gt; 0,"!",""),IF(D131=Opslag!#REF!,IF(F131 &gt; 0,"!",""),IF(D131=Opslag!#REF!,IF(F131 &gt; 0,"!",""),))))))))))</f>
        <v>#REF!</v>
      </c>
      <c r="H131" s="206"/>
      <c r="I131" s="209"/>
      <c r="J131" s="210" t="e">
        <f>IF(H131='Rammetal og satser'!#REF!,IF(I131="ja","!",""),"")</f>
        <v>#REF!</v>
      </c>
    </row>
    <row r="132" spans="1:10" ht="16.2" x14ac:dyDescent="0.4">
      <c r="A132" s="13"/>
      <c r="B132" s="206"/>
      <c r="C132" s="280"/>
      <c r="D132" s="283" t="str">
        <f>IF(C132="","",VLOOKUP(C132,'Ark1'!$A$1:$C$496,2,FALSE))</f>
        <v/>
      </c>
      <c r="E132" s="281"/>
      <c r="F132" s="207"/>
      <c r="G132" s="208" t="e">
        <f>IF(D132=Opslag!$B$2,IF(F132 &gt; 0,"!",""),IF(D132=Opslag!$B$3,IF(F132 &gt; 0,"!",""),IF(D132=Opslag!$B$4,IF(F132 &gt; 0,"!",""),IF(D132=Opslag!#REF!,IF(F132 &gt; 0,"!",""),IF(D132=Opslag!#REF!,IF(F132 &gt; 0,"!",""),IF(D132=Opslag!#REF!,IF(F132 &gt; 0,"!",""),IF(D132=Opslag!#REF!,IF(F132 &gt; 0,"!",""),IF(D132=Opslag!#REF!,IF(F132 &gt; 0,"!",""),IF(D132=Opslag!#REF!,IF(F132 &gt; 0,"!",""),IF(D132=Opslag!#REF!,IF(F132 &gt; 0,"!",""),))))))))))</f>
        <v>#REF!</v>
      </c>
      <c r="H132" s="206"/>
      <c r="I132" s="209"/>
      <c r="J132" s="210" t="e">
        <f>IF(H132='Rammetal og satser'!#REF!,IF(I132="ja","!",""),"")</f>
        <v>#REF!</v>
      </c>
    </row>
    <row r="133" spans="1:10" ht="16.2" x14ac:dyDescent="0.4">
      <c r="A133" s="13"/>
      <c r="B133" s="206"/>
      <c r="C133" s="280"/>
      <c r="D133" s="283" t="str">
        <f>IF(C133="","",VLOOKUP(C133,'Ark1'!$A$1:$C$496,2,FALSE))</f>
        <v/>
      </c>
      <c r="E133" s="281"/>
      <c r="F133" s="207"/>
      <c r="G133" s="208" t="e">
        <f>IF(D133=Opslag!$B$2,IF(F133 &gt; 0,"!",""),IF(D133=Opslag!$B$3,IF(F133 &gt; 0,"!",""),IF(D133=Opslag!$B$4,IF(F133 &gt; 0,"!",""),IF(D133=Opslag!#REF!,IF(F133 &gt; 0,"!",""),IF(D133=Opslag!#REF!,IF(F133 &gt; 0,"!",""),IF(D133=Opslag!#REF!,IF(F133 &gt; 0,"!",""),IF(D133=Opslag!#REF!,IF(F133 &gt; 0,"!",""),IF(D133=Opslag!#REF!,IF(F133 &gt; 0,"!",""),IF(D133=Opslag!#REF!,IF(F133 &gt; 0,"!",""),IF(D133=Opslag!#REF!,IF(F133 &gt; 0,"!",""),))))))))))</f>
        <v>#REF!</v>
      </c>
      <c r="H133" s="206"/>
      <c r="I133" s="209"/>
      <c r="J133" s="210" t="e">
        <f>IF(H133='Rammetal og satser'!#REF!,IF(I133="ja","!",""),"")</f>
        <v>#REF!</v>
      </c>
    </row>
    <row r="134" spans="1:10" ht="16.2" x14ac:dyDescent="0.4">
      <c r="A134" s="13"/>
      <c r="B134" s="206"/>
      <c r="C134" s="280"/>
      <c r="D134" s="283" t="str">
        <f>IF(C134="","",VLOOKUP(C134,'Ark1'!$A$1:$C$496,2,FALSE))</f>
        <v/>
      </c>
      <c r="E134" s="281"/>
      <c r="F134" s="207"/>
      <c r="G134" s="208" t="e">
        <f>IF(D134=Opslag!$B$2,IF(F134 &gt; 0,"!",""),IF(D134=Opslag!$B$3,IF(F134 &gt; 0,"!",""),IF(D134=Opslag!$B$4,IF(F134 &gt; 0,"!",""),IF(D134=Opslag!#REF!,IF(F134 &gt; 0,"!",""),IF(D134=Opslag!#REF!,IF(F134 &gt; 0,"!",""),IF(D134=Opslag!#REF!,IF(F134 &gt; 0,"!",""),IF(D134=Opslag!#REF!,IF(F134 &gt; 0,"!",""),IF(D134=Opslag!#REF!,IF(F134 &gt; 0,"!",""),IF(D134=Opslag!#REF!,IF(F134 &gt; 0,"!",""),IF(D134=Opslag!#REF!,IF(F134 &gt; 0,"!",""),))))))))))</f>
        <v>#REF!</v>
      </c>
      <c r="H134" s="206"/>
      <c r="I134" s="209"/>
      <c r="J134" s="210" t="e">
        <f>IF(H134='Rammetal og satser'!#REF!,IF(I134="ja","!",""),"")</f>
        <v>#REF!</v>
      </c>
    </row>
    <row r="135" spans="1:10" ht="16.2" x14ac:dyDescent="0.4">
      <c r="A135" s="13"/>
      <c r="B135" s="206"/>
      <c r="C135" s="280"/>
      <c r="D135" s="283" t="str">
        <f>IF(C135="","",VLOOKUP(C135,'Ark1'!$A$1:$C$496,2,FALSE))</f>
        <v/>
      </c>
      <c r="E135" s="281"/>
      <c r="F135" s="207"/>
      <c r="G135" s="208" t="e">
        <f>IF(D135=Opslag!$B$2,IF(F135 &gt; 0,"!",""),IF(D135=Opslag!$B$3,IF(F135 &gt; 0,"!",""),IF(D135=Opslag!$B$4,IF(F135 &gt; 0,"!",""),IF(D135=Opslag!#REF!,IF(F135 &gt; 0,"!",""),IF(D135=Opslag!#REF!,IF(F135 &gt; 0,"!",""),IF(D135=Opslag!#REF!,IF(F135 &gt; 0,"!",""),IF(D135=Opslag!#REF!,IF(F135 &gt; 0,"!",""),IF(D135=Opslag!#REF!,IF(F135 &gt; 0,"!",""),IF(D135=Opslag!#REF!,IF(F135 &gt; 0,"!",""),IF(D135=Opslag!#REF!,IF(F135 &gt; 0,"!",""),))))))))))</f>
        <v>#REF!</v>
      </c>
      <c r="H135" s="206"/>
      <c r="I135" s="209"/>
      <c r="J135" s="210" t="e">
        <f>IF(H135='Rammetal og satser'!#REF!,IF(I135="ja","!",""),"")</f>
        <v>#REF!</v>
      </c>
    </row>
    <row r="136" spans="1:10" ht="16.2" x14ac:dyDescent="0.4">
      <c r="A136" s="13"/>
      <c r="B136" s="206"/>
      <c r="C136" s="280"/>
      <c r="D136" s="283" t="str">
        <f>IF(C136="","",VLOOKUP(C136,'Ark1'!$A$1:$C$496,2,FALSE))</f>
        <v/>
      </c>
      <c r="E136" s="281"/>
      <c r="F136" s="207"/>
      <c r="G136" s="208" t="e">
        <f>IF(D136=Opslag!$B$2,IF(F136 &gt; 0,"!",""),IF(D136=Opslag!$B$3,IF(F136 &gt; 0,"!",""),IF(D136=Opslag!$B$4,IF(F136 &gt; 0,"!",""),IF(D136=Opslag!#REF!,IF(F136 &gt; 0,"!",""),IF(D136=Opslag!#REF!,IF(F136 &gt; 0,"!",""),IF(D136=Opslag!#REF!,IF(F136 &gt; 0,"!",""),IF(D136=Opslag!#REF!,IF(F136 &gt; 0,"!",""),IF(D136=Opslag!#REF!,IF(F136 &gt; 0,"!",""),IF(D136=Opslag!#REF!,IF(F136 &gt; 0,"!",""),IF(D136=Opslag!#REF!,IF(F136 &gt; 0,"!",""),))))))))))</f>
        <v>#REF!</v>
      </c>
      <c r="H136" s="206"/>
      <c r="I136" s="209"/>
      <c r="J136" s="210" t="e">
        <f>IF(H136='Rammetal og satser'!#REF!,IF(I136="ja","!",""),"")</f>
        <v>#REF!</v>
      </c>
    </row>
    <row r="137" spans="1:10" ht="16.2" x14ac:dyDescent="0.4">
      <c r="A137" s="13"/>
      <c r="B137" s="206"/>
      <c r="C137" s="280"/>
      <c r="D137" s="283" t="str">
        <f>IF(C137="","",VLOOKUP(C137,'Ark1'!$A$1:$C$496,2,FALSE))</f>
        <v/>
      </c>
      <c r="E137" s="281"/>
      <c r="F137" s="207"/>
      <c r="G137" s="208" t="e">
        <f>IF(D137=Opslag!$B$2,IF(F137 &gt; 0,"!",""),IF(D137=Opslag!$B$3,IF(F137 &gt; 0,"!",""),IF(D137=Opslag!$B$4,IF(F137 &gt; 0,"!",""),IF(D137=Opslag!#REF!,IF(F137 &gt; 0,"!",""),IF(D137=Opslag!#REF!,IF(F137 &gt; 0,"!",""),IF(D137=Opslag!#REF!,IF(F137 &gt; 0,"!",""),IF(D137=Opslag!#REF!,IF(F137 &gt; 0,"!",""),IF(D137=Opslag!#REF!,IF(F137 &gt; 0,"!",""),IF(D137=Opslag!#REF!,IF(F137 &gt; 0,"!",""),IF(D137=Opslag!#REF!,IF(F137 &gt; 0,"!",""),))))))))))</f>
        <v>#REF!</v>
      </c>
      <c r="H137" s="206"/>
      <c r="I137" s="209"/>
      <c r="J137" s="210" t="e">
        <f>IF(H137='Rammetal og satser'!#REF!,IF(I137="ja","!",""),"")</f>
        <v>#REF!</v>
      </c>
    </row>
    <row r="138" spans="1:10" ht="16.2" x14ac:dyDescent="0.4">
      <c r="A138" s="13"/>
      <c r="B138" s="206"/>
      <c r="C138" s="280"/>
      <c r="D138" s="283" t="str">
        <f>IF(C138="","",VLOOKUP(C138,'Ark1'!$A$1:$C$496,2,FALSE))</f>
        <v/>
      </c>
      <c r="E138" s="281"/>
      <c r="F138" s="207"/>
      <c r="G138" s="208" t="e">
        <f>IF(D138=Opslag!$B$2,IF(F138 &gt; 0,"!",""),IF(D138=Opslag!$B$3,IF(F138 &gt; 0,"!",""),IF(D138=Opslag!$B$4,IF(F138 &gt; 0,"!",""),IF(D138=Opslag!#REF!,IF(F138 &gt; 0,"!",""),IF(D138=Opslag!#REF!,IF(F138 &gt; 0,"!",""),IF(D138=Opslag!#REF!,IF(F138 &gt; 0,"!",""),IF(D138=Opslag!#REF!,IF(F138 &gt; 0,"!",""),IF(D138=Opslag!#REF!,IF(F138 &gt; 0,"!",""),IF(D138=Opslag!#REF!,IF(F138 &gt; 0,"!",""),IF(D138=Opslag!#REF!,IF(F138 &gt; 0,"!",""),))))))))))</f>
        <v>#REF!</v>
      </c>
      <c r="H138" s="206"/>
      <c r="I138" s="209"/>
      <c r="J138" s="210" t="e">
        <f>IF(H138='Rammetal og satser'!#REF!,IF(I138="ja","!",""),"")</f>
        <v>#REF!</v>
      </c>
    </row>
    <row r="139" spans="1:10" ht="16.2" x14ac:dyDescent="0.4">
      <c r="A139" s="13"/>
      <c r="B139" s="206"/>
      <c r="C139" s="280"/>
      <c r="D139" s="283" t="str">
        <f>IF(C139="","",VLOOKUP(C139,'Ark1'!$A$1:$C$496,2,FALSE))</f>
        <v/>
      </c>
      <c r="E139" s="281"/>
      <c r="F139" s="207"/>
      <c r="G139" s="208" t="e">
        <f>IF(D139=Opslag!$B$2,IF(F139 &gt; 0,"!",""),IF(D139=Opslag!$B$3,IF(F139 &gt; 0,"!",""),IF(D139=Opslag!$B$4,IF(F139 &gt; 0,"!",""),IF(D139=Opslag!#REF!,IF(F139 &gt; 0,"!",""),IF(D139=Opslag!#REF!,IF(F139 &gt; 0,"!",""),IF(D139=Opslag!#REF!,IF(F139 &gt; 0,"!",""),IF(D139=Opslag!#REF!,IF(F139 &gt; 0,"!",""),IF(D139=Opslag!#REF!,IF(F139 &gt; 0,"!",""),IF(D139=Opslag!#REF!,IF(F139 &gt; 0,"!",""),IF(D139=Opslag!#REF!,IF(F139 &gt; 0,"!",""),))))))))))</f>
        <v>#REF!</v>
      </c>
      <c r="H139" s="206"/>
      <c r="I139" s="209"/>
      <c r="J139" s="210" t="e">
        <f>IF(H139='Rammetal og satser'!#REF!,IF(I139="ja","!",""),"")</f>
        <v>#REF!</v>
      </c>
    </row>
    <row r="140" spans="1:10" ht="16.2" x14ac:dyDescent="0.4">
      <c r="A140" s="13"/>
      <c r="B140" s="206"/>
      <c r="C140" s="280"/>
      <c r="D140" s="283" t="str">
        <f>IF(C140="","",VLOOKUP(C140,'Ark1'!$A$1:$C$496,2,FALSE))</f>
        <v/>
      </c>
      <c r="E140" s="281"/>
      <c r="F140" s="207"/>
      <c r="G140" s="208" t="e">
        <f>IF(D140=Opslag!$B$2,IF(F140 &gt; 0,"!",""),IF(D140=Opslag!$B$3,IF(F140 &gt; 0,"!",""),IF(D140=Opslag!$B$4,IF(F140 &gt; 0,"!",""),IF(D140=Opslag!#REF!,IF(F140 &gt; 0,"!",""),IF(D140=Opslag!#REF!,IF(F140 &gt; 0,"!",""),IF(D140=Opslag!#REF!,IF(F140 &gt; 0,"!",""),IF(D140=Opslag!#REF!,IF(F140 &gt; 0,"!",""),IF(D140=Opslag!#REF!,IF(F140 &gt; 0,"!",""),IF(D140=Opslag!#REF!,IF(F140 &gt; 0,"!",""),IF(D140=Opslag!#REF!,IF(F140 &gt; 0,"!",""),))))))))))</f>
        <v>#REF!</v>
      </c>
      <c r="H140" s="206"/>
      <c r="I140" s="209"/>
      <c r="J140" s="210" t="e">
        <f>IF(H140='Rammetal og satser'!#REF!,IF(I140="ja","!",""),"")</f>
        <v>#REF!</v>
      </c>
    </row>
    <row r="141" spans="1:10" ht="16.2" x14ac:dyDescent="0.4">
      <c r="A141" s="13"/>
      <c r="B141" s="206"/>
      <c r="C141" s="280"/>
      <c r="D141" s="283" t="str">
        <f>IF(C141="","",VLOOKUP(C141,'Ark1'!$A$1:$C$496,2,FALSE))</f>
        <v/>
      </c>
      <c r="E141" s="281"/>
      <c r="F141" s="207"/>
      <c r="G141" s="208" t="e">
        <f>IF(D141=Opslag!$B$2,IF(F141 &gt; 0,"!",""),IF(D141=Opslag!$B$3,IF(F141 &gt; 0,"!",""),IF(D141=Opslag!$B$4,IF(F141 &gt; 0,"!",""),IF(D141=Opslag!#REF!,IF(F141 &gt; 0,"!",""),IF(D141=Opslag!#REF!,IF(F141 &gt; 0,"!",""),IF(D141=Opslag!#REF!,IF(F141 &gt; 0,"!",""),IF(D141=Opslag!#REF!,IF(F141 &gt; 0,"!",""),IF(D141=Opslag!#REF!,IF(F141 &gt; 0,"!",""),IF(D141=Opslag!#REF!,IF(F141 &gt; 0,"!",""),IF(D141=Opslag!#REF!,IF(F141 &gt; 0,"!",""),))))))))))</f>
        <v>#REF!</v>
      </c>
      <c r="H141" s="206"/>
      <c r="I141" s="209"/>
      <c r="J141" s="210" t="e">
        <f>IF(H141='Rammetal og satser'!#REF!,IF(I141="ja","!",""),"")</f>
        <v>#REF!</v>
      </c>
    </row>
    <row r="142" spans="1:10" ht="16.2" x14ac:dyDescent="0.4">
      <c r="A142" s="13"/>
      <c r="B142" s="206"/>
      <c r="C142" s="280"/>
      <c r="D142" s="283" t="str">
        <f>IF(C142="","",VLOOKUP(C142,'Ark1'!$A$1:$C$496,2,FALSE))</f>
        <v/>
      </c>
      <c r="E142" s="281"/>
      <c r="F142" s="207"/>
      <c r="G142" s="208" t="e">
        <f>IF(D142=Opslag!$B$2,IF(F142 &gt; 0,"!",""),IF(D142=Opslag!$B$3,IF(F142 &gt; 0,"!",""),IF(D142=Opslag!$B$4,IF(F142 &gt; 0,"!",""),IF(D142=Opslag!#REF!,IF(F142 &gt; 0,"!",""),IF(D142=Opslag!#REF!,IF(F142 &gt; 0,"!",""),IF(D142=Opslag!#REF!,IF(F142 &gt; 0,"!",""),IF(D142=Opslag!#REF!,IF(F142 &gt; 0,"!",""),IF(D142=Opslag!#REF!,IF(F142 &gt; 0,"!",""),IF(D142=Opslag!#REF!,IF(F142 &gt; 0,"!",""),IF(D142=Opslag!#REF!,IF(F142 &gt; 0,"!",""),))))))))))</f>
        <v>#REF!</v>
      </c>
      <c r="H142" s="206"/>
      <c r="I142" s="209"/>
      <c r="J142" s="210" t="e">
        <f>IF(H142='Rammetal og satser'!#REF!,IF(I142="ja","!",""),"")</f>
        <v>#REF!</v>
      </c>
    </row>
    <row r="143" spans="1:10" ht="16.2" x14ac:dyDescent="0.4">
      <c r="A143" s="13"/>
      <c r="B143" s="206"/>
      <c r="C143" s="280"/>
      <c r="D143" s="283" t="str">
        <f>IF(C143="","",VLOOKUP(C143,'Ark1'!$A$1:$C$496,2,FALSE))</f>
        <v/>
      </c>
      <c r="E143" s="281"/>
      <c r="F143" s="207"/>
      <c r="G143" s="208" t="e">
        <f>IF(D143=Opslag!$B$2,IF(F143 &gt; 0,"!",""),IF(D143=Opslag!$B$3,IF(F143 &gt; 0,"!",""),IF(D143=Opslag!$B$4,IF(F143 &gt; 0,"!",""),IF(D143=Opslag!#REF!,IF(F143 &gt; 0,"!",""),IF(D143=Opslag!#REF!,IF(F143 &gt; 0,"!",""),IF(D143=Opslag!#REF!,IF(F143 &gt; 0,"!",""),IF(D143=Opslag!#REF!,IF(F143 &gt; 0,"!",""),IF(D143=Opslag!#REF!,IF(F143 &gt; 0,"!",""),IF(D143=Opslag!#REF!,IF(F143 &gt; 0,"!",""),IF(D143=Opslag!#REF!,IF(F143 &gt; 0,"!",""),))))))))))</f>
        <v>#REF!</v>
      </c>
      <c r="H143" s="206"/>
      <c r="I143" s="209"/>
      <c r="J143" s="210" t="e">
        <f>IF(H143='Rammetal og satser'!#REF!,IF(I143="ja","!",""),"")</f>
        <v>#REF!</v>
      </c>
    </row>
    <row r="144" spans="1:10" ht="16.2" x14ac:dyDescent="0.4">
      <c r="A144" s="13"/>
      <c r="B144" s="206"/>
      <c r="C144" s="280"/>
      <c r="D144" s="283" t="str">
        <f>IF(C144="","",VLOOKUP(C144,'Ark1'!$A$1:$C$496,2,FALSE))</f>
        <v/>
      </c>
      <c r="E144" s="281"/>
      <c r="F144" s="207"/>
      <c r="G144" s="208" t="e">
        <f>IF(D144=Opslag!$B$2,IF(F144 &gt; 0,"!",""),IF(D144=Opslag!$B$3,IF(F144 &gt; 0,"!",""),IF(D144=Opslag!$B$4,IF(F144 &gt; 0,"!",""),IF(D144=Opslag!#REF!,IF(F144 &gt; 0,"!",""),IF(D144=Opslag!#REF!,IF(F144 &gt; 0,"!",""),IF(D144=Opslag!#REF!,IF(F144 &gt; 0,"!",""),IF(D144=Opslag!#REF!,IF(F144 &gt; 0,"!",""),IF(D144=Opslag!#REF!,IF(F144 &gt; 0,"!",""),IF(D144=Opslag!#REF!,IF(F144 &gt; 0,"!",""),IF(D144=Opslag!#REF!,IF(F144 &gt; 0,"!",""),))))))))))</f>
        <v>#REF!</v>
      </c>
      <c r="H144" s="206"/>
      <c r="I144" s="209"/>
      <c r="J144" s="210" t="e">
        <f>IF(H144='Rammetal og satser'!#REF!,IF(I144="ja","!",""),"")</f>
        <v>#REF!</v>
      </c>
    </row>
    <row r="145" spans="1:10" ht="16.2" x14ac:dyDescent="0.4">
      <c r="A145" s="13"/>
      <c r="B145" s="206"/>
      <c r="C145" s="280"/>
      <c r="D145" s="283" t="str">
        <f>IF(C145="","",VLOOKUP(C145,'Ark1'!$A$1:$C$496,2,FALSE))</f>
        <v/>
      </c>
      <c r="E145" s="281"/>
      <c r="F145" s="207"/>
      <c r="G145" s="208" t="e">
        <f>IF(D145=Opslag!$B$2,IF(F145 &gt; 0,"!",""),IF(D145=Opslag!$B$3,IF(F145 &gt; 0,"!",""),IF(D145=Opslag!$B$4,IF(F145 &gt; 0,"!",""),IF(D145=Opslag!#REF!,IF(F145 &gt; 0,"!",""),IF(D145=Opslag!#REF!,IF(F145 &gt; 0,"!",""),IF(D145=Opslag!#REF!,IF(F145 &gt; 0,"!",""),IF(D145=Opslag!#REF!,IF(F145 &gt; 0,"!",""),IF(D145=Opslag!#REF!,IF(F145 &gt; 0,"!",""),IF(D145=Opslag!#REF!,IF(F145 &gt; 0,"!",""),IF(D145=Opslag!#REF!,IF(F145 &gt; 0,"!",""),))))))))))</f>
        <v>#REF!</v>
      </c>
      <c r="H145" s="206"/>
      <c r="I145" s="209"/>
      <c r="J145" s="210" t="e">
        <f>IF(H145='Rammetal og satser'!#REF!,IF(I145="ja","!",""),"")</f>
        <v>#REF!</v>
      </c>
    </row>
    <row r="146" spans="1:10" ht="16.2" x14ac:dyDescent="0.4">
      <c r="A146" s="13"/>
      <c r="B146" s="206"/>
      <c r="C146" s="280"/>
      <c r="D146" s="283" t="str">
        <f>IF(C146="","",VLOOKUP(C146,'Ark1'!$A$1:$C$496,2,FALSE))</f>
        <v/>
      </c>
      <c r="E146" s="281"/>
      <c r="F146" s="207"/>
      <c r="G146" s="208" t="e">
        <f>IF(D146=Opslag!$B$2,IF(F146 &gt; 0,"!",""),IF(D146=Opslag!$B$3,IF(F146 &gt; 0,"!",""),IF(D146=Opslag!$B$4,IF(F146 &gt; 0,"!",""),IF(D146=Opslag!#REF!,IF(F146 &gt; 0,"!",""),IF(D146=Opslag!#REF!,IF(F146 &gt; 0,"!",""),IF(D146=Opslag!#REF!,IF(F146 &gt; 0,"!",""),IF(D146=Opslag!#REF!,IF(F146 &gt; 0,"!",""),IF(D146=Opslag!#REF!,IF(F146 &gt; 0,"!",""),IF(D146=Opslag!#REF!,IF(F146 &gt; 0,"!",""),IF(D146=Opslag!#REF!,IF(F146 &gt; 0,"!",""),))))))))))</f>
        <v>#REF!</v>
      </c>
      <c r="H146" s="206"/>
      <c r="I146" s="209"/>
      <c r="J146" s="210" t="e">
        <f>IF(H146='Rammetal og satser'!#REF!,IF(I146="ja","!",""),"")</f>
        <v>#REF!</v>
      </c>
    </row>
    <row r="147" spans="1:10" ht="16.2" x14ac:dyDescent="0.4">
      <c r="A147" s="13"/>
      <c r="B147" s="206"/>
      <c r="C147" s="280"/>
      <c r="D147" s="283" t="str">
        <f>IF(C147="","",VLOOKUP(C147,'Ark1'!$A$1:$C$496,2,FALSE))</f>
        <v/>
      </c>
      <c r="E147" s="281"/>
      <c r="F147" s="207"/>
      <c r="G147" s="208" t="e">
        <f>IF(D147=Opslag!$B$2,IF(F147 &gt; 0,"!",""),IF(D147=Opslag!$B$3,IF(F147 &gt; 0,"!",""),IF(D147=Opslag!$B$4,IF(F147 &gt; 0,"!",""),IF(D147=Opslag!#REF!,IF(F147 &gt; 0,"!",""),IF(D147=Opslag!#REF!,IF(F147 &gt; 0,"!",""),IF(D147=Opslag!#REF!,IF(F147 &gt; 0,"!",""),IF(D147=Opslag!#REF!,IF(F147 &gt; 0,"!",""),IF(D147=Opslag!#REF!,IF(F147 &gt; 0,"!",""),IF(D147=Opslag!#REF!,IF(F147 &gt; 0,"!",""),IF(D147=Opslag!#REF!,IF(F147 &gt; 0,"!",""),))))))))))</f>
        <v>#REF!</v>
      </c>
      <c r="H147" s="206"/>
      <c r="I147" s="209"/>
      <c r="J147" s="210" t="e">
        <f>IF(H147='Rammetal og satser'!#REF!,IF(I147="ja","!",""),"")</f>
        <v>#REF!</v>
      </c>
    </row>
    <row r="148" spans="1:10" ht="16.2" x14ac:dyDescent="0.4">
      <c r="A148" s="13"/>
      <c r="B148" s="206"/>
      <c r="C148" s="280"/>
      <c r="D148" s="283" t="str">
        <f>IF(C148="","",VLOOKUP(C148,'Ark1'!$A$1:$C$496,2,FALSE))</f>
        <v/>
      </c>
      <c r="E148" s="281"/>
      <c r="F148" s="207"/>
      <c r="G148" s="208" t="e">
        <f>IF(D148=Opslag!$B$2,IF(F148 &gt; 0,"!",""),IF(D148=Opslag!$B$3,IF(F148 &gt; 0,"!",""),IF(D148=Opslag!$B$4,IF(F148 &gt; 0,"!",""),IF(D148=Opslag!#REF!,IF(F148 &gt; 0,"!",""),IF(D148=Opslag!#REF!,IF(F148 &gt; 0,"!",""),IF(D148=Opslag!#REF!,IF(F148 &gt; 0,"!",""),IF(D148=Opslag!#REF!,IF(F148 &gt; 0,"!",""),IF(D148=Opslag!#REF!,IF(F148 &gt; 0,"!",""),IF(D148=Opslag!#REF!,IF(F148 &gt; 0,"!",""),IF(D148=Opslag!#REF!,IF(F148 &gt; 0,"!",""),))))))))))</f>
        <v>#REF!</v>
      </c>
      <c r="H148" s="206"/>
      <c r="I148" s="209"/>
      <c r="J148" s="210" t="e">
        <f>IF(H148='Rammetal og satser'!#REF!,IF(I148="ja","!",""),"")</f>
        <v>#REF!</v>
      </c>
    </row>
    <row r="149" spans="1:10" ht="16.2" x14ac:dyDescent="0.4">
      <c r="A149" s="13"/>
      <c r="B149" s="206"/>
      <c r="C149" s="280"/>
      <c r="D149" s="283" t="str">
        <f>IF(C149="","",VLOOKUP(C149,'Ark1'!$A$1:$C$496,2,FALSE))</f>
        <v/>
      </c>
      <c r="E149" s="281"/>
      <c r="F149" s="207"/>
      <c r="G149" s="208" t="e">
        <f>IF(D149=Opslag!$B$2,IF(F149 &gt; 0,"!",""),IF(D149=Opslag!$B$3,IF(F149 &gt; 0,"!",""),IF(D149=Opslag!$B$4,IF(F149 &gt; 0,"!",""),IF(D149=Opslag!#REF!,IF(F149 &gt; 0,"!",""),IF(D149=Opslag!#REF!,IF(F149 &gt; 0,"!",""),IF(D149=Opslag!#REF!,IF(F149 &gt; 0,"!",""),IF(D149=Opslag!#REF!,IF(F149 &gt; 0,"!",""),IF(D149=Opslag!#REF!,IF(F149 &gt; 0,"!",""),IF(D149=Opslag!#REF!,IF(F149 &gt; 0,"!",""),IF(D149=Opslag!#REF!,IF(F149 &gt; 0,"!",""),))))))))))</f>
        <v>#REF!</v>
      </c>
      <c r="H149" s="206"/>
      <c r="I149" s="209"/>
      <c r="J149" s="210" t="e">
        <f>IF(H149='Rammetal og satser'!#REF!,IF(I149="ja","!",""),"")</f>
        <v>#REF!</v>
      </c>
    </row>
    <row r="150" spans="1:10" ht="16.2" x14ac:dyDescent="0.4">
      <c r="A150" s="13"/>
      <c r="B150" s="206"/>
      <c r="C150" s="280"/>
      <c r="D150" s="283" t="str">
        <f>IF(C150="","",VLOOKUP(C150,'Ark1'!$A$1:$C$496,2,FALSE))</f>
        <v/>
      </c>
      <c r="E150" s="281"/>
      <c r="F150" s="207"/>
      <c r="G150" s="208" t="e">
        <f>IF(D150=Opslag!$B$2,IF(F150 &gt; 0,"!",""),IF(D150=Opslag!$B$3,IF(F150 &gt; 0,"!",""),IF(D150=Opslag!$B$4,IF(F150 &gt; 0,"!",""),IF(D150=Opslag!#REF!,IF(F150 &gt; 0,"!",""),IF(D150=Opslag!#REF!,IF(F150 &gt; 0,"!",""),IF(D150=Opslag!#REF!,IF(F150 &gt; 0,"!",""),IF(D150=Opslag!#REF!,IF(F150 &gt; 0,"!",""),IF(D150=Opslag!#REF!,IF(F150 &gt; 0,"!",""),IF(D150=Opslag!#REF!,IF(F150 &gt; 0,"!",""),IF(D150=Opslag!#REF!,IF(F150 &gt; 0,"!",""),))))))))))</f>
        <v>#REF!</v>
      </c>
      <c r="H150" s="206"/>
      <c r="I150" s="209"/>
      <c r="J150" s="210" t="e">
        <f>IF(H150='Rammetal og satser'!#REF!,IF(I150="ja","!",""),"")</f>
        <v>#REF!</v>
      </c>
    </row>
    <row r="151" spans="1:10" ht="16.2" x14ac:dyDescent="0.4">
      <c r="A151" s="13"/>
      <c r="B151" s="206"/>
      <c r="C151" s="280"/>
      <c r="D151" s="283" t="str">
        <f>IF(C151="","",VLOOKUP(C151,'Ark1'!$A$1:$C$496,2,FALSE))</f>
        <v/>
      </c>
      <c r="E151" s="281"/>
      <c r="F151" s="207"/>
      <c r="G151" s="208" t="e">
        <f>IF(D151=Opslag!$B$2,IF(F151 &gt; 0,"!",""),IF(D151=Opslag!$B$3,IF(F151 &gt; 0,"!",""),IF(D151=Opslag!$B$4,IF(F151 &gt; 0,"!",""),IF(D151=Opslag!#REF!,IF(F151 &gt; 0,"!",""),IF(D151=Opslag!#REF!,IF(F151 &gt; 0,"!",""),IF(D151=Opslag!#REF!,IF(F151 &gt; 0,"!",""),IF(D151=Opslag!#REF!,IF(F151 &gt; 0,"!",""),IF(D151=Opslag!#REF!,IF(F151 &gt; 0,"!",""),IF(D151=Opslag!#REF!,IF(F151 &gt; 0,"!",""),IF(D151=Opslag!#REF!,IF(F151 &gt; 0,"!",""),))))))))))</f>
        <v>#REF!</v>
      </c>
      <c r="H151" s="206"/>
      <c r="I151" s="209"/>
      <c r="J151" s="210" t="e">
        <f>IF(H151='Rammetal og satser'!#REF!,IF(I151="ja","!",""),"")</f>
        <v>#REF!</v>
      </c>
    </row>
    <row r="152" spans="1:10" ht="16.2" x14ac:dyDescent="0.4">
      <c r="A152" s="13"/>
      <c r="B152" s="206"/>
      <c r="C152" s="280"/>
      <c r="D152" s="283" t="str">
        <f>IF(C152="","",VLOOKUP(C152,'Ark1'!$A$1:$C$496,2,FALSE))</f>
        <v/>
      </c>
      <c r="E152" s="281"/>
      <c r="F152" s="207"/>
      <c r="G152" s="208" t="e">
        <f>IF(D152=Opslag!$B$2,IF(F152 &gt; 0,"!",""),IF(D152=Opslag!$B$3,IF(F152 &gt; 0,"!",""),IF(D152=Opslag!$B$4,IF(F152 &gt; 0,"!",""),IF(D152=Opslag!#REF!,IF(F152 &gt; 0,"!",""),IF(D152=Opslag!#REF!,IF(F152 &gt; 0,"!",""),IF(D152=Opslag!#REF!,IF(F152 &gt; 0,"!",""),IF(D152=Opslag!#REF!,IF(F152 &gt; 0,"!",""),IF(D152=Opslag!#REF!,IF(F152 &gt; 0,"!",""),IF(D152=Opslag!#REF!,IF(F152 &gt; 0,"!",""),IF(D152=Opslag!#REF!,IF(F152 &gt; 0,"!",""),))))))))))</f>
        <v>#REF!</v>
      </c>
      <c r="H152" s="206"/>
      <c r="I152" s="209"/>
      <c r="J152" s="210" t="e">
        <f>IF(H152='Rammetal og satser'!#REF!,IF(I152="ja","!",""),"")</f>
        <v>#REF!</v>
      </c>
    </row>
    <row r="153" spans="1:10" ht="16.2" x14ac:dyDescent="0.4">
      <c r="A153" s="13"/>
      <c r="B153" s="206"/>
      <c r="C153" s="280"/>
      <c r="D153" s="283" t="str">
        <f>IF(C153="","",VLOOKUP(C153,'Ark1'!$A$1:$C$496,2,FALSE))</f>
        <v/>
      </c>
      <c r="E153" s="281"/>
      <c r="F153" s="207"/>
      <c r="G153" s="208" t="e">
        <f>IF(D153=Opslag!$B$2,IF(F153 &gt; 0,"!",""),IF(D153=Opslag!$B$3,IF(F153 &gt; 0,"!",""),IF(D153=Opslag!$B$4,IF(F153 &gt; 0,"!",""),IF(D153=Opslag!#REF!,IF(F153 &gt; 0,"!",""),IF(D153=Opslag!#REF!,IF(F153 &gt; 0,"!",""),IF(D153=Opslag!#REF!,IF(F153 &gt; 0,"!",""),IF(D153=Opslag!#REF!,IF(F153 &gt; 0,"!",""),IF(D153=Opslag!#REF!,IF(F153 &gt; 0,"!",""),IF(D153=Opslag!#REF!,IF(F153 &gt; 0,"!",""),IF(D153=Opslag!#REF!,IF(F153 &gt; 0,"!",""),))))))))))</f>
        <v>#REF!</v>
      </c>
      <c r="H153" s="206"/>
      <c r="I153" s="209"/>
      <c r="J153" s="210" t="e">
        <f>IF(H153='Rammetal og satser'!#REF!,IF(I153="ja","!",""),"")</f>
        <v>#REF!</v>
      </c>
    </row>
    <row r="154" spans="1:10" ht="16.2" x14ac:dyDescent="0.4">
      <c r="A154" s="13"/>
      <c r="B154" s="206"/>
      <c r="C154" s="280"/>
      <c r="D154" s="283" t="str">
        <f>IF(C154="","",VLOOKUP(C154,'Ark1'!$A$1:$C$496,2,FALSE))</f>
        <v/>
      </c>
      <c r="E154" s="281"/>
      <c r="F154" s="207"/>
      <c r="G154" s="208" t="e">
        <f>IF(D154=Opslag!$B$2,IF(F154 &gt; 0,"!",""),IF(D154=Opslag!$B$3,IF(F154 &gt; 0,"!",""),IF(D154=Opslag!$B$4,IF(F154 &gt; 0,"!",""),IF(D154=Opslag!#REF!,IF(F154 &gt; 0,"!",""),IF(D154=Opslag!#REF!,IF(F154 &gt; 0,"!",""),IF(D154=Opslag!#REF!,IF(F154 &gt; 0,"!",""),IF(D154=Opslag!#REF!,IF(F154 &gt; 0,"!",""),IF(D154=Opslag!#REF!,IF(F154 &gt; 0,"!",""),IF(D154=Opslag!#REF!,IF(F154 &gt; 0,"!",""),IF(D154=Opslag!#REF!,IF(F154 &gt; 0,"!",""),))))))))))</f>
        <v>#REF!</v>
      </c>
      <c r="H154" s="206"/>
      <c r="I154" s="209"/>
      <c r="J154" s="210" t="e">
        <f>IF(H154='Rammetal og satser'!#REF!,IF(I154="ja","!",""),"")</f>
        <v>#REF!</v>
      </c>
    </row>
    <row r="155" spans="1:10" ht="16.2" x14ac:dyDescent="0.4">
      <c r="A155" s="13"/>
      <c r="B155" s="206"/>
      <c r="C155" s="280"/>
      <c r="D155" s="283" t="str">
        <f>IF(C155="","",VLOOKUP(C155,'Ark1'!$A$1:$C$496,2,FALSE))</f>
        <v/>
      </c>
      <c r="E155" s="281"/>
      <c r="F155" s="207"/>
      <c r="G155" s="208" t="e">
        <f>IF(D155=Opslag!$B$2,IF(F155 &gt; 0,"!",""),IF(D155=Opslag!$B$3,IF(F155 &gt; 0,"!",""),IF(D155=Opslag!$B$4,IF(F155 &gt; 0,"!",""),IF(D155=Opslag!#REF!,IF(F155 &gt; 0,"!",""),IF(D155=Opslag!#REF!,IF(F155 &gt; 0,"!",""),IF(D155=Opslag!#REF!,IF(F155 &gt; 0,"!",""),IF(D155=Opslag!#REF!,IF(F155 &gt; 0,"!",""),IF(D155=Opslag!#REF!,IF(F155 &gt; 0,"!",""),IF(D155=Opslag!#REF!,IF(F155 &gt; 0,"!",""),IF(D155=Opslag!#REF!,IF(F155 &gt; 0,"!",""),))))))))))</f>
        <v>#REF!</v>
      </c>
      <c r="H155" s="206"/>
      <c r="I155" s="209"/>
      <c r="J155" s="210" t="e">
        <f>IF(H155='Rammetal og satser'!#REF!,IF(I155="ja","!",""),"")</f>
        <v>#REF!</v>
      </c>
    </row>
    <row r="156" spans="1:10" ht="16.2" x14ac:dyDescent="0.4">
      <c r="A156" s="13"/>
      <c r="B156" s="206"/>
      <c r="C156" s="280"/>
      <c r="D156" s="283" t="str">
        <f>IF(C156="","",VLOOKUP(C156,'Ark1'!$A$1:$C$496,2,FALSE))</f>
        <v/>
      </c>
      <c r="E156" s="281"/>
      <c r="F156" s="207"/>
      <c r="G156" s="208" t="e">
        <f>IF(D156=Opslag!$B$2,IF(F156 &gt; 0,"!",""),IF(D156=Opslag!$B$3,IF(F156 &gt; 0,"!",""),IF(D156=Opslag!$B$4,IF(F156 &gt; 0,"!",""),IF(D156=Opslag!#REF!,IF(F156 &gt; 0,"!",""),IF(D156=Opslag!#REF!,IF(F156 &gt; 0,"!",""),IF(D156=Opslag!#REF!,IF(F156 &gt; 0,"!",""),IF(D156=Opslag!#REF!,IF(F156 &gt; 0,"!",""),IF(D156=Opslag!#REF!,IF(F156 &gt; 0,"!",""),IF(D156=Opslag!#REF!,IF(F156 &gt; 0,"!",""),IF(D156=Opslag!#REF!,IF(F156 &gt; 0,"!",""),))))))))))</f>
        <v>#REF!</v>
      </c>
      <c r="H156" s="206"/>
      <c r="I156" s="209"/>
      <c r="J156" s="210" t="e">
        <f>IF(H156='Rammetal og satser'!#REF!,IF(I156="ja","!",""),"")</f>
        <v>#REF!</v>
      </c>
    </row>
    <row r="157" spans="1:10" ht="16.2" x14ac:dyDescent="0.4">
      <c r="A157" s="13"/>
      <c r="B157" s="206"/>
      <c r="C157" s="280"/>
      <c r="D157" s="283" t="str">
        <f>IF(C157="","",VLOOKUP(C157,'Ark1'!$A$1:$C$496,2,FALSE))</f>
        <v/>
      </c>
      <c r="E157" s="281"/>
      <c r="F157" s="207"/>
      <c r="G157" s="208" t="e">
        <f>IF(D157=Opslag!$B$2,IF(F157 &gt; 0,"!",""),IF(D157=Opslag!$B$3,IF(F157 &gt; 0,"!",""),IF(D157=Opslag!$B$4,IF(F157 &gt; 0,"!",""),IF(D157=Opslag!#REF!,IF(F157 &gt; 0,"!",""),IF(D157=Opslag!#REF!,IF(F157 &gt; 0,"!",""),IF(D157=Opslag!#REF!,IF(F157 &gt; 0,"!",""),IF(D157=Opslag!#REF!,IF(F157 &gt; 0,"!",""),IF(D157=Opslag!#REF!,IF(F157 &gt; 0,"!",""),IF(D157=Opslag!#REF!,IF(F157 &gt; 0,"!",""),IF(D157=Opslag!#REF!,IF(F157 &gt; 0,"!",""),))))))))))</f>
        <v>#REF!</v>
      </c>
      <c r="H157" s="206"/>
      <c r="I157" s="209"/>
      <c r="J157" s="210" t="e">
        <f>IF(H157='Rammetal og satser'!#REF!,IF(I157="ja","!",""),"")</f>
        <v>#REF!</v>
      </c>
    </row>
    <row r="158" spans="1:10" ht="16.2" x14ac:dyDescent="0.4">
      <c r="A158" s="13"/>
      <c r="B158" s="206"/>
      <c r="C158" s="280"/>
      <c r="D158" s="283" t="str">
        <f>IF(C158="","",VLOOKUP(C158,'Ark1'!$A$1:$C$496,2,FALSE))</f>
        <v/>
      </c>
      <c r="E158" s="281"/>
      <c r="F158" s="207"/>
      <c r="G158" s="208" t="e">
        <f>IF(D158=Opslag!$B$2,IF(F158 &gt; 0,"!",""),IF(D158=Opslag!$B$3,IF(F158 &gt; 0,"!",""),IF(D158=Opslag!$B$4,IF(F158 &gt; 0,"!",""),IF(D158=Opslag!#REF!,IF(F158 &gt; 0,"!",""),IF(D158=Opslag!#REF!,IF(F158 &gt; 0,"!",""),IF(D158=Opslag!#REF!,IF(F158 &gt; 0,"!",""),IF(D158=Opslag!#REF!,IF(F158 &gt; 0,"!",""),IF(D158=Opslag!#REF!,IF(F158 &gt; 0,"!",""),IF(D158=Opslag!#REF!,IF(F158 &gt; 0,"!",""),IF(D158=Opslag!#REF!,IF(F158 &gt; 0,"!",""),))))))))))</f>
        <v>#REF!</v>
      </c>
      <c r="H158" s="206"/>
      <c r="I158" s="209"/>
      <c r="J158" s="210" t="e">
        <f>IF(H158='Rammetal og satser'!#REF!,IF(I158="ja","!",""),"")</f>
        <v>#REF!</v>
      </c>
    </row>
    <row r="159" spans="1:10" ht="16.2" x14ac:dyDescent="0.4">
      <c r="A159" s="13"/>
      <c r="B159" s="206"/>
      <c r="C159" s="280"/>
      <c r="D159" s="283" t="str">
        <f>IF(C159="","",VLOOKUP(C159,'Ark1'!$A$1:$C$496,2,FALSE))</f>
        <v/>
      </c>
      <c r="E159" s="281"/>
      <c r="F159" s="207"/>
      <c r="G159" s="208" t="e">
        <f>IF(D159=Opslag!$B$2,IF(F159 &gt; 0,"!",""),IF(D159=Opslag!$B$3,IF(F159 &gt; 0,"!",""),IF(D159=Opslag!$B$4,IF(F159 &gt; 0,"!",""),IF(D159=Opslag!#REF!,IF(F159 &gt; 0,"!",""),IF(D159=Opslag!#REF!,IF(F159 &gt; 0,"!",""),IF(D159=Opslag!#REF!,IF(F159 &gt; 0,"!",""),IF(D159=Opslag!#REF!,IF(F159 &gt; 0,"!",""),IF(D159=Opslag!#REF!,IF(F159 &gt; 0,"!",""),IF(D159=Opslag!#REF!,IF(F159 &gt; 0,"!",""),IF(D159=Opslag!#REF!,IF(F159 &gt; 0,"!",""),))))))))))</f>
        <v>#REF!</v>
      </c>
      <c r="H159" s="206"/>
      <c r="I159" s="209"/>
      <c r="J159" s="210" t="e">
        <f>IF(H159='Rammetal og satser'!#REF!,IF(I159="ja","!",""),"")</f>
        <v>#REF!</v>
      </c>
    </row>
    <row r="160" spans="1:10" ht="16.2" x14ac:dyDescent="0.4">
      <c r="A160" s="13"/>
      <c r="B160" s="206"/>
      <c r="C160" s="280"/>
      <c r="D160" s="283" t="str">
        <f>IF(C160="","",VLOOKUP(C160,'Ark1'!$A$1:$C$496,2,FALSE))</f>
        <v/>
      </c>
      <c r="E160" s="281"/>
      <c r="F160" s="207"/>
      <c r="G160" s="208" t="e">
        <f>IF(D160=Opslag!$B$2,IF(F160 &gt; 0,"!",""),IF(D160=Opslag!$B$3,IF(F160 &gt; 0,"!",""),IF(D160=Opslag!$B$4,IF(F160 &gt; 0,"!",""),IF(D160=Opslag!#REF!,IF(F160 &gt; 0,"!",""),IF(D160=Opslag!#REF!,IF(F160 &gt; 0,"!",""),IF(D160=Opslag!#REF!,IF(F160 &gt; 0,"!",""),IF(D160=Opslag!#REF!,IF(F160 &gt; 0,"!",""),IF(D160=Opslag!#REF!,IF(F160 &gt; 0,"!",""),IF(D160=Opslag!#REF!,IF(F160 &gt; 0,"!",""),IF(D160=Opslag!#REF!,IF(F160 &gt; 0,"!",""),))))))))))</f>
        <v>#REF!</v>
      </c>
      <c r="H160" s="206"/>
      <c r="I160" s="209"/>
      <c r="J160" s="210" t="e">
        <f>IF(H160='Rammetal og satser'!#REF!,IF(I160="ja","!",""),"")</f>
        <v>#REF!</v>
      </c>
    </row>
    <row r="161" spans="1:10" ht="16.2" x14ac:dyDescent="0.4">
      <c r="A161" s="13"/>
      <c r="B161" s="206"/>
      <c r="C161" s="280"/>
      <c r="D161" s="283" t="str">
        <f>IF(C161="","",VLOOKUP(C161,'Ark1'!$A$1:$C$496,2,FALSE))</f>
        <v/>
      </c>
      <c r="E161" s="281"/>
      <c r="F161" s="207"/>
      <c r="G161" s="208" t="e">
        <f>IF(D161=Opslag!$B$2,IF(F161 &gt; 0,"!",""),IF(D161=Opslag!$B$3,IF(F161 &gt; 0,"!",""),IF(D161=Opslag!$B$4,IF(F161 &gt; 0,"!",""),IF(D161=Opslag!#REF!,IF(F161 &gt; 0,"!",""),IF(D161=Opslag!#REF!,IF(F161 &gt; 0,"!",""),IF(D161=Opslag!#REF!,IF(F161 &gt; 0,"!",""),IF(D161=Opslag!#REF!,IF(F161 &gt; 0,"!",""),IF(D161=Opslag!#REF!,IF(F161 &gt; 0,"!",""),IF(D161=Opslag!#REF!,IF(F161 &gt; 0,"!",""),IF(D161=Opslag!#REF!,IF(F161 &gt; 0,"!",""),))))))))))</f>
        <v>#REF!</v>
      </c>
      <c r="H161" s="206"/>
      <c r="I161" s="209"/>
      <c r="J161" s="210" t="e">
        <f>IF(H161='Rammetal og satser'!#REF!,IF(I161="ja","!",""),"")</f>
        <v>#REF!</v>
      </c>
    </row>
    <row r="162" spans="1:10" ht="16.2" x14ac:dyDescent="0.4">
      <c r="A162" s="13"/>
      <c r="B162" s="206"/>
      <c r="C162" s="280"/>
      <c r="D162" s="283" t="str">
        <f>IF(C162="","",VLOOKUP(C162,'Ark1'!$A$1:$C$496,2,FALSE))</f>
        <v/>
      </c>
      <c r="E162" s="281"/>
      <c r="F162" s="207"/>
      <c r="G162" s="208" t="e">
        <f>IF(D162=Opslag!$B$2,IF(F162 &gt; 0,"!",""),IF(D162=Opslag!$B$3,IF(F162 &gt; 0,"!",""),IF(D162=Opslag!$B$4,IF(F162 &gt; 0,"!",""),IF(D162=Opslag!#REF!,IF(F162 &gt; 0,"!",""),IF(D162=Opslag!#REF!,IF(F162 &gt; 0,"!",""),IF(D162=Opslag!#REF!,IF(F162 &gt; 0,"!",""),IF(D162=Opslag!#REF!,IF(F162 &gt; 0,"!",""),IF(D162=Opslag!#REF!,IF(F162 &gt; 0,"!",""),IF(D162=Opslag!#REF!,IF(F162 &gt; 0,"!",""),IF(D162=Opslag!#REF!,IF(F162 &gt; 0,"!",""),))))))))))</f>
        <v>#REF!</v>
      </c>
      <c r="H162" s="206"/>
      <c r="I162" s="209"/>
      <c r="J162" s="210" t="e">
        <f>IF(H162='Rammetal og satser'!#REF!,IF(I162="ja","!",""),"")</f>
        <v>#REF!</v>
      </c>
    </row>
    <row r="163" spans="1:10" ht="16.2" x14ac:dyDescent="0.4">
      <c r="A163" s="13"/>
      <c r="B163" s="206"/>
      <c r="C163" s="280"/>
      <c r="D163" s="283" t="str">
        <f>IF(C163="","",VLOOKUP(C163,'Ark1'!$A$1:$C$496,2,FALSE))</f>
        <v/>
      </c>
      <c r="E163" s="281"/>
      <c r="F163" s="207"/>
      <c r="G163" s="208" t="e">
        <f>IF(D163=Opslag!$B$2,IF(F163 &gt; 0,"!",""),IF(D163=Opslag!$B$3,IF(F163 &gt; 0,"!",""),IF(D163=Opslag!$B$4,IF(F163 &gt; 0,"!",""),IF(D163=Opslag!#REF!,IF(F163 &gt; 0,"!",""),IF(D163=Opslag!#REF!,IF(F163 &gt; 0,"!",""),IF(D163=Opslag!#REF!,IF(F163 &gt; 0,"!",""),IF(D163=Opslag!#REF!,IF(F163 &gt; 0,"!",""),IF(D163=Opslag!#REF!,IF(F163 &gt; 0,"!",""),IF(D163=Opslag!#REF!,IF(F163 &gt; 0,"!",""),IF(D163=Opslag!#REF!,IF(F163 &gt; 0,"!",""),))))))))))</f>
        <v>#REF!</v>
      </c>
      <c r="H163" s="206"/>
      <c r="I163" s="209"/>
      <c r="J163" s="210" t="e">
        <f>IF(H163='Rammetal og satser'!#REF!,IF(I163="ja","!",""),"")</f>
        <v>#REF!</v>
      </c>
    </row>
    <row r="164" spans="1:10" ht="16.2" x14ac:dyDescent="0.4">
      <c r="A164" s="13"/>
      <c r="B164" s="206"/>
      <c r="C164" s="280"/>
      <c r="D164" s="283" t="str">
        <f>IF(C164="","",VLOOKUP(C164,'Ark1'!$A$1:$C$496,2,FALSE))</f>
        <v/>
      </c>
      <c r="E164" s="281"/>
      <c r="F164" s="207"/>
      <c r="G164" s="208" t="e">
        <f>IF(D164=Opslag!$B$2,IF(F164 &gt; 0,"!",""),IF(D164=Opslag!$B$3,IF(F164 &gt; 0,"!",""),IF(D164=Opslag!$B$4,IF(F164 &gt; 0,"!",""),IF(D164=Opslag!#REF!,IF(F164 &gt; 0,"!",""),IF(D164=Opslag!#REF!,IF(F164 &gt; 0,"!",""),IF(D164=Opslag!#REF!,IF(F164 &gt; 0,"!",""),IF(D164=Opslag!#REF!,IF(F164 &gt; 0,"!",""),IF(D164=Opslag!#REF!,IF(F164 &gt; 0,"!",""),IF(D164=Opslag!#REF!,IF(F164 &gt; 0,"!",""),IF(D164=Opslag!#REF!,IF(F164 &gt; 0,"!",""),))))))))))</f>
        <v>#REF!</v>
      </c>
      <c r="H164" s="206"/>
      <c r="I164" s="209"/>
      <c r="J164" s="210" t="e">
        <f>IF(H164='Rammetal og satser'!#REF!,IF(I164="ja","!",""),"")</f>
        <v>#REF!</v>
      </c>
    </row>
    <row r="165" spans="1:10" ht="16.2" x14ac:dyDescent="0.4">
      <c r="A165" s="13"/>
      <c r="B165" s="206"/>
      <c r="C165" s="280"/>
      <c r="D165" s="283" t="str">
        <f>IF(C165="","",VLOOKUP(C165,'Ark1'!$A$1:$C$496,2,FALSE))</f>
        <v/>
      </c>
      <c r="E165" s="281"/>
      <c r="F165" s="207"/>
      <c r="G165" s="208" t="e">
        <f>IF(D165=Opslag!$B$2,IF(F165 &gt; 0,"!",""),IF(D165=Opslag!$B$3,IF(F165 &gt; 0,"!",""),IF(D165=Opslag!$B$4,IF(F165 &gt; 0,"!",""),IF(D165=Opslag!#REF!,IF(F165 &gt; 0,"!",""),IF(D165=Opslag!#REF!,IF(F165 &gt; 0,"!",""),IF(D165=Opslag!#REF!,IF(F165 &gt; 0,"!",""),IF(D165=Opslag!#REF!,IF(F165 &gt; 0,"!",""),IF(D165=Opslag!#REF!,IF(F165 &gt; 0,"!",""),IF(D165=Opslag!#REF!,IF(F165 &gt; 0,"!",""),IF(D165=Opslag!#REF!,IF(F165 &gt; 0,"!",""),))))))))))</f>
        <v>#REF!</v>
      </c>
      <c r="H165" s="206"/>
      <c r="I165" s="209"/>
      <c r="J165" s="210" t="e">
        <f>IF(H165='Rammetal og satser'!#REF!,IF(I165="ja","!",""),"")</f>
        <v>#REF!</v>
      </c>
    </row>
    <row r="166" spans="1:10" ht="16.2" x14ac:dyDescent="0.4">
      <c r="A166" s="13"/>
      <c r="B166" s="206"/>
      <c r="C166" s="280"/>
      <c r="D166" s="283" t="str">
        <f>IF(C166="","",VLOOKUP(C166,'Ark1'!$A$1:$C$496,2,FALSE))</f>
        <v/>
      </c>
      <c r="E166" s="281"/>
      <c r="F166" s="207"/>
      <c r="G166" s="208" t="e">
        <f>IF(D166=Opslag!$B$2,IF(F166 &gt; 0,"!",""),IF(D166=Opslag!$B$3,IF(F166 &gt; 0,"!",""),IF(D166=Opslag!$B$4,IF(F166 &gt; 0,"!",""),IF(D166=Opslag!#REF!,IF(F166 &gt; 0,"!",""),IF(D166=Opslag!#REF!,IF(F166 &gt; 0,"!",""),IF(D166=Opslag!#REF!,IF(F166 &gt; 0,"!",""),IF(D166=Opslag!#REF!,IF(F166 &gt; 0,"!",""),IF(D166=Opslag!#REF!,IF(F166 &gt; 0,"!",""),IF(D166=Opslag!#REF!,IF(F166 &gt; 0,"!",""),IF(D166=Opslag!#REF!,IF(F166 &gt; 0,"!",""),))))))))))</f>
        <v>#REF!</v>
      </c>
      <c r="H166" s="206"/>
      <c r="I166" s="209"/>
      <c r="J166" s="210" t="e">
        <f>IF(H166='Rammetal og satser'!#REF!,IF(I166="ja","!",""),"")</f>
        <v>#REF!</v>
      </c>
    </row>
    <row r="167" spans="1:10" ht="16.2" x14ac:dyDescent="0.4">
      <c r="A167" s="13"/>
      <c r="B167" s="206"/>
      <c r="C167" s="280"/>
      <c r="D167" s="283" t="str">
        <f>IF(C167="","",VLOOKUP(C167,'Ark1'!$A$1:$C$496,2,FALSE))</f>
        <v/>
      </c>
      <c r="E167" s="281"/>
      <c r="F167" s="207"/>
      <c r="G167" s="208" t="e">
        <f>IF(D167=Opslag!$B$2,IF(F167 &gt; 0,"!",""),IF(D167=Opslag!$B$3,IF(F167 &gt; 0,"!",""),IF(D167=Opslag!$B$4,IF(F167 &gt; 0,"!",""),IF(D167=Opslag!#REF!,IF(F167 &gt; 0,"!",""),IF(D167=Opslag!#REF!,IF(F167 &gt; 0,"!",""),IF(D167=Opslag!#REF!,IF(F167 &gt; 0,"!",""),IF(D167=Opslag!#REF!,IF(F167 &gt; 0,"!",""),IF(D167=Opslag!#REF!,IF(F167 &gt; 0,"!",""),IF(D167=Opslag!#REF!,IF(F167 &gt; 0,"!",""),IF(D167=Opslag!#REF!,IF(F167 &gt; 0,"!",""),))))))))))</f>
        <v>#REF!</v>
      </c>
      <c r="H167" s="206"/>
      <c r="I167" s="209"/>
      <c r="J167" s="210" t="e">
        <f>IF(H167='Rammetal og satser'!#REF!,IF(I167="ja","!",""),"")</f>
        <v>#REF!</v>
      </c>
    </row>
    <row r="168" spans="1:10" ht="16.2" x14ac:dyDescent="0.4">
      <c r="A168" s="13"/>
      <c r="B168" s="206"/>
      <c r="C168" s="280"/>
      <c r="D168" s="283" t="str">
        <f>IF(C168="","",VLOOKUP(C168,'Ark1'!$A$1:$C$496,2,FALSE))</f>
        <v/>
      </c>
      <c r="E168" s="281"/>
      <c r="F168" s="207"/>
      <c r="G168" s="208" t="e">
        <f>IF(D168=Opslag!$B$2,IF(F168 &gt; 0,"!",""),IF(D168=Opslag!$B$3,IF(F168 &gt; 0,"!",""),IF(D168=Opslag!$B$4,IF(F168 &gt; 0,"!",""),IF(D168=Opslag!#REF!,IF(F168 &gt; 0,"!",""),IF(D168=Opslag!#REF!,IF(F168 &gt; 0,"!",""),IF(D168=Opslag!#REF!,IF(F168 &gt; 0,"!",""),IF(D168=Opslag!#REF!,IF(F168 &gt; 0,"!",""),IF(D168=Opslag!#REF!,IF(F168 &gt; 0,"!",""),IF(D168=Opslag!#REF!,IF(F168 &gt; 0,"!",""),IF(D168=Opslag!#REF!,IF(F168 &gt; 0,"!",""),))))))))))</f>
        <v>#REF!</v>
      </c>
      <c r="H168" s="206"/>
      <c r="I168" s="209"/>
      <c r="J168" s="210" t="e">
        <f>IF(H168='Rammetal og satser'!#REF!,IF(I168="ja","!",""),"")</f>
        <v>#REF!</v>
      </c>
    </row>
    <row r="169" spans="1:10" ht="16.2" x14ac:dyDescent="0.4">
      <c r="A169" s="13"/>
      <c r="B169" s="206"/>
      <c r="C169" s="280"/>
      <c r="D169" s="283" t="str">
        <f>IF(C169="","",VLOOKUP(C169,'Ark1'!$A$1:$C$496,2,FALSE))</f>
        <v/>
      </c>
      <c r="E169" s="281"/>
      <c r="F169" s="207"/>
      <c r="G169" s="208" t="e">
        <f>IF(D169=Opslag!$B$2,IF(F169 &gt; 0,"!",""),IF(D169=Opslag!$B$3,IF(F169 &gt; 0,"!",""),IF(D169=Opslag!$B$4,IF(F169 &gt; 0,"!",""),IF(D169=Opslag!#REF!,IF(F169 &gt; 0,"!",""),IF(D169=Opslag!#REF!,IF(F169 &gt; 0,"!",""),IF(D169=Opslag!#REF!,IF(F169 &gt; 0,"!",""),IF(D169=Opslag!#REF!,IF(F169 &gt; 0,"!",""),IF(D169=Opslag!#REF!,IF(F169 &gt; 0,"!",""),IF(D169=Opslag!#REF!,IF(F169 &gt; 0,"!",""),IF(D169=Opslag!#REF!,IF(F169 &gt; 0,"!",""),))))))))))</f>
        <v>#REF!</v>
      </c>
      <c r="H169" s="206"/>
      <c r="I169" s="209"/>
      <c r="J169" s="210" t="e">
        <f>IF(H169='Rammetal og satser'!#REF!,IF(I169="ja","!",""),"")</f>
        <v>#REF!</v>
      </c>
    </row>
    <row r="170" spans="1:10" ht="16.2" x14ac:dyDescent="0.4">
      <c r="A170" s="13"/>
      <c r="B170" s="206"/>
      <c r="C170" s="280"/>
      <c r="D170" s="283" t="str">
        <f>IF(C170="","",VLOOKUP(C170,'Ark1'!$A$1:$C$496,2,FALSE))</f>
        <v/>
      </c>
      <c r="E170" s="281"/>
      <c r="F170" s="207"/>
      <c r="G170" s="208" t="e">
        <f>IF(D170=Opslag!$B$2,IF(F170 &gt; 0,"!",""),IF(D170=Opslag!$B$3,IF(F170 &gt; 0,"!",""),IF(D170=Opslag!$B$4,IF(F170 &gt; 0,"!",""),IF(D170=Opslag!#REF!,IF(F170 &gt; 0,"!",""),IF(D170=Opslag!#REF!,IF(F170 &gt; 0,"!",""),IF(D170=Opslag!#REF!,IF(F170 &gt; 0,"!",""),IF(D170=Opslag!#REF!,IF(F170 &gt; 0,"!",""),IF(D170=Opslag!#REF!,IF(F170 &gt; 0,"!",""),IF(D170=Opslag!#REF!,IF(F170 &gt; 0,"!",""),IF(D170=Opslag!#REF!,IF(F170 &gt; 0,"!",""),))))))))))</f>
        <v>#REF!</v>
      </c>
      <c r="H170" s="206"/>
      <c r="I170" s="209"/>
      <c r="J170" s="210" t="e">
        <f>IF(H170='Rammetal og satser'!#REF!,IF(I170="ja","!",""),"")</f>
        <v>#REF!</v>
      </c>
    </row>
    <row r="171" spans="1:10" ht="16.2" x14ac:dyDescent="0.4">
      <c r="A171" s="13"/>
      <c r="B171" s="206"/>
      <c r="C171" s="280"/>
      <c r="D171" s="283" t="str">
        <f>IF(C171="","",VLOOKUP(C171,'Ark1'!$A$1:$C$496,2,FALSE))</f>
        <v/>
      </c>
      <c r="E171" s="281"/>
      <c r="F171" s="207"/>
      <c r="G171" s="208" t="e">
        <f>IF(D171=Opslag!$B$2,IF(F171 &gt; 0,"!",""),IF(D171=Opslag!$B$3,IF(F171 &gt; 0,"!",""),IF(D171=Opslag!$B$4,IF(F171 &gt; 0,"!",""),IF(D171=Opslag!#REF!,IF(F171 &gt; 0,"!",""),IF(D171=Opslag!#REF!,IF(F171 &gt; 0,"!",""),IF(D171=Opslag!#REF!,IF(F171 &gt; 0,"!",""),IF(D171=Opslag!#REF!,IF(F171 &gt; 0,"!",""),IF(D171=Opslag!#REF!,IF(F171 &gt; 0,"!",""),IF(D171=Opslag!#REF!,IF(F171 &gt; 0,"!",""),IF(D171=Opslag!#REF!,IF(F171 &gt; 0,"!",""),))))))))))</f>
        <v>#REF!</v>
      </c>
      <c r="H171" s="206"/>
      <c r="I171" s="209"/>
      <c r="J171" s="210" t="e">
        <f>IF(H171='Rammetal og satser'!#REF!,IF(I171="ja","!",""),"")</f>
        <v>#REF!</v>
      </c>
    </row>
    <row r="172" spans="1:10" ht="16.2" x14ac:dyDescent="0.4">
      <c r="A172" s="13"/>
      <c r="B172" s="206"/>
      <c r="C172" s="280"/>
      <c r="D172" s="283" t="str">
        <f>IF(C172="","",VLOOKUP(C172,'Ark1'!$A$1:$C$496,2,FALSE))</f>
        <v/>
      </c>
      <c r="E172" s="281"/>
      <c r="F172" s="207"/>
      <c r="G172" s="208" t="e">
        <f>IF(D172=Opslag!$B$2,IF(F172 &gt; 0,"!",""),IF(D172=Opslag!$B$3,IF(F172 &gt; 0,"!",""),IF(D172=Opslag!$B$4,IF(F172 &gt; 0,"!",""),IF(D172=Opslag!#REF!,IF(F172 &gt; 0,"!",""),IF(D172=Opslag!#REF!,IF(F172 &gt; 0,"!",""),IF(D172=Opslag!#REF!,IF(F172 &gt; 0,"!",""),IF(D172=Opslag!#REF!,IF(F172 &gt; 0,"!",""),IF(D172=Opslag!#REF!,IF(F172 &gt; 0,"!",""),IF(D172=Opslag!#REF!,IF(F172 &gt; 0,"!",""),IF(D172=Opslag!#REF!,IF(F172 &gt; 0,"!",""),))))))))))</f>
        <v>#REF!</v>
      </c>
      <c r="H172" s="206"/>
      <c r="I172" s="209"/>
      <c r="J172" s="210" t="e">
        <f>IF(H172='Rammetal og satser'!#REF!,IF(I172="ja","!",""),"")</f>
        <v>#REF!</v>
      </c>
    </row>
    <row r="173" spans="1:10" ht="16.2" x14ac:dyDescent="0.4">
      <c r="A173" s="13"/>
      <c r="B173" s="206"/>
      <c r="C173" s="280"/>
      <c r="D173" s="283" t="str">
        <f>IF(C173="","",VLOOKUP(C173,'Ark1'!$A$1:$C$496,2,FALSE))</f>
        <v/>
      </c>
      <c r="E173" s="281"/>
      <c r="F173" s="207"/>
      <c r="G173" s="208" t="e">
        <f>IF(D173=Opslag!$B$2,IF(F173 &gt; 0,"!",""),IF(D173=Opslag!$B$3,IF(F173 &gt; 0,"!",""),IF(D173=Opslag!$B$4,IF(F173 &gt; 0,"!",""),IF(D173=Opslag!#REF!,IF(F173 &gt; 0,"!",""),IF(D173=Opslag!#REF!,IF(F173 &gt; 0,"!",""),IF(D173=Opslag!#REF!,IF(F173 &gt; 0,"!",""),IF(D173=Opslag!#REF!,IF(F173 &gt; 0,"!",""),IF(D173=Opslag!#REF!,IF(F173 &gt; 0,"!",""),IF(D173=Opslag!#REF!,IF(F173 &gt; 0,"!",""),IF(D173=Opslag!#REF!,IF(F173 &gt; 0,"!",""),))))))))))</f>
        <v>#REF!</v>
      </c>
      <c r="H173" s="206"/>
      <c r="I173" s="209"/>
      <c r="J173" s="210" t="e">
        <f>IF(H173='Rammetal og satser'!#REF!,IF(I173="ja","!",""),"")</f>
        <v>#REF!</v>
      </c>
    </row>
    <row r="174" spans="1:10" ht="16.2" x14ac:dyDescent="0.4">
      <c r="A174" s="13"/>
      <c r="B174" s="206"/>
      <c r="C174" s="280"/>
      <c r="D174" s="283" t="str">
        <f>IF(C174="","",VLOOKUP(C174,'Ark1'!$A$1:$C$496,2,FALSE))</f>
        <v/>
      </c>
      <c r="E174" s="281"/>
      <c r="F174" s="207"/>
      <c r="G174" s="208" t="e">
        <f>IF(D174=Opslag!$B$2,IF(F174 &gt; 0,"!",""),IF(D174=Opslag!$B$3,IF(F174 &gt; 0,"!",""),IF(D174=Opslag!$B$4,IF(F174 &gt; 0,"!",""),IF(D174=Opslag!#REF!,IF(F174 &gt; 0,"!",""),IF(D174=Opslag!#REF!,IF(F174 &gt; 0,"!",""),IF(D174=Opslag!#REF!,IF(F174 &gt; 0,"!",""),IF(D174=Opslag!#REF!,IF(F174 &gt; 0,"!",""),IF(D174=Opslag!#REF!,IF(F174 &gt; 0,"!",""),IF(D174=Opslag!#REF!,IF(F174 &gt; 0,"!",""),IF(D174=Opslag!#REF!,IF(F174 &gt; 0,"!",""),))))))))))</f>
        <v>#REF!</v>
      </c>
      <c r="H174" s="206"/>
      <c r="I174" s="209"/>
      <c r="J174" s="210" t="e">
        <f>IF(H174='Rammetal og satser'!#REF!,IF(I174="ja","!",""),"")</f>
        <v>#REF!</v>
      </c>
    </row>
    <row r="175" spans="1:10" ht="16.2" x14ac:dyDescent="0.4">
      <c r="A175" s="13"/>
      <c r="B175" s="206"/>
      <c r="C175" s="280"/>
      <c r="D175" s="283" t="str">
        <f>IF(C175="","",VLOOKUP(C175,'Ark1'!$A$1:$C$496,2,FALSE))</f>
        <v/>
      </c>
      <c r="E175" s="281"/>
      <c r="F175" s="207"/>
      <c r="G175" s="208" t="e">
        <f>IF(D175=Opslag!$B$2,IF(F175 &gt; 0,"!",""),IF(D175=Opslag!$B$3,IF(F175 &gt; 0,"!",""),IF(D175=Opslag!$B$4,IF(F175 &gt; 0,"!",""),IF(D175=Opslag!#REF!,IF(F175 &gt; 0,"!",""),IF(D175=Opslag!#REF!,IF(F175 &gt; 0,"!",""),IF(D175=Opslag!#REF!,IF(F175 &gt; 0,"!",""),IF(D175=Opslag!#REF!,IF(F175 &gt; 0,"!",""),IF(D175=Opslag!#REF!,IF(F175 &gt; 0,"!",""),IF(D175=Opslag!#REF!,IF(F175 &gt; 0,"!",""),IF(D175=Opslag!#REF!,IF(F175 &gt; 0,"!",""),))))))))))</f>
        <v>#REF!</v>
      </c>
      <c r="H175" s="206"/>
      <c r="I175" s="209"/>
      <c r="J175" s="210" t="e">
        <f>IF(H175='Rammetal og satser'!#REF!,IF(I175="ja","!",""),"")</f>
        <v>#REF!</v>
      </c>
    </row>
    <row r="176" spans="1:10" ht="16.2" x14ac:dyDescent="0.4">
      <c r="A176" s="13"/>
      <c r="B176" s="206"/>
      <c r="C176" s="280"/>
      <c r="D176" s="283" t="str">
        <f>IF(C176="","",VLOOKUP(C176,'Ark1'!$A$1:$C$496,2,FALSE))</f>
        <v/>
      </c>
      <c r="E176" s="281"/>
      <c r="F176" s="207"/>
      <c r="G176" s="208" t="e">
        <f>IF(D176=Opslag!$B$2,IF(F176 &gt; 0,"!",""),IF(D176=Opslag!$B$3,IF(F176 &gt; 0,"!",""),IF(D176=Opslag!$B$4,IF(F176 &gt; 0,"!",""),IF(D176=Opslag!#REF!,IF(F176 &gt; 0,"!",""),IF(D176=Opslag!#REF!,IF(F176 &gt; 0,"!",""),IF(D176=Opslag!#REF!,IF(F176 &gt; 0,"!",""),IF(D176=Opslag!#REF!,IF(F176 &gt; 0,"!",""),IF(D176=Opslag!#REF!,IF(F176 &gt; 0,"!",""),IF(D176=Opslag!#REF!,IF(F176 &gt; 0,"!",""),IF(D176=Opslag!#REF!,IF(F176 &gt; 0,"!",""),))))))))))</f>
        <v>#REF!</v>
      </c>
      <c r="H176" s="206"/>
      <c r="I176" s="209"/>
      <c r="J176" s="210" t="e">
        <f>IF(H176='Rammetal og satser'!#REF!,IF(I176="ja","!",""),"")</f>
        <v>#REF!</v>
      </c>
    </row>
    <row r="177" spans="1:10" ht="16.2" x14ac:dyDescent="0.4">
      <c r="A177" s="13"/>
      <c r="B177" s="206"/>
      <c r="C177" s="280"/>
      <c r="D177" s="283" t="str">
        <f>IF(C177="","",VLOOKUP(C177,'Ark1'!$A$1:$C$496,2,FALSE))</f>
        <v/>
      </c>
      <c r="E177" s="281"/>
      <c r="F177" s="207"/>
      <c r="G177" s="208" t="e">
        <f>IF(D177=Opslag!$B$2,IF(F177 &gt; 0,"!",""),IF(D177=Opslag!$B$3,IF(F177 &gt; 0,"!",""),IF(D177=Opslag!$B$4,IF(F177 &gt; 0,"!",""),IF(D177=Opslag!#REF!,IF(F177 &gt; 0,"!",""),IF(D177=Opslag!#REF!,IF(F177 &gt; 0,"!",""),IF(D177=Opslag!#REF!,IF(F177 &gt; 0,"!",""),IF(D177=Opslag!#REF!,IF(F177 &gt; 0,"!",""),IF(D177=Opslag!#REF!,IF(F177 &gt; 0,"!",""),IF(D177=Opslag!#REF!,IF(F177 &gt; 0,"!",""),IF(D177=Opslag!#REF!,IF(F177 &gt; 0,"!",""),))))))))))</f>
        <v>#REF!</v>
      </c>
      <c r="H177" s="206"/>
      <c r="I177" s="209"/>
      <c r="J177" s="210" t="e">
        <f>IF(H177='Rammetal og satser'!#REF!,IF(I177="ja","!",""),"")</f>
        <v>#REF!</v>
      </c>
    </row>
    <row r="178" spans="1:10" ht="16.2" x14ac:dyDescent="0.4">
      <c r="A178" s="13"/>
      <c r="B178" s="206"/>
      <c r="C178" s="280"/>
      <c r="D178" s="283" t="str">
        <f>IF(C178="","",VLOOKUP(C178,'Ark1'!$A$1:$C$496,2,FALSE))</f>
        <v/>
      </c>
      <c r="E178" s="281"/>
      <c r="F178" s="207"/>
      <c r="G178" s="208" t="e">
        <f>IF(D178=Opslag!$B$2,IF(F178 &gt; 0,"!",""),IF(D178=Opslag!$B$3,IF(F178 &gt; 0,"!",""),IF(D178=Opslag!$B$4,IF(F178 &gt; 0,"!",""),IF(D178=Opslag!#REF!,IF(F178 &gt; 0,"!",""),IF(D178=Opslag!#REF!,IF(F178 &gt; 0,"!",""),IF(D178=Opslag!#REF!,IF(F178 &gt; 0,"!",""),IF(D178=Opslag!#REF!,IF(F178 &gt; 0,"!",""),IF(D178=Opslag!#REF!,IF(F178 &gt; 0,"!",""),IF(D178=Opslag!#REF!,IF(F178 &gt; 0,"!",""),IF(D178=Opslag!#REF!,IF(F178 &gt; 0,"!",""),))))))))))</f>
        <v>#REF!</v>
      </c>
      <c r="H178" s="206"/>
      <c r="I178" s="209"/>
      <c r="J178" s="210" t="e">
        <f>IF(H178='Rammetal og satser'!#REF!,IF(I178="ja","!",""),"")</f>
        <v>#REF!</v>
      </c>
    </row>
    <row r="179" spans="1:10" ht="16.2" x14ac:dyDescent="0.4">
      <c r="A179" s="13"/>
      <c r="B179" s="206"/>
      <c r="C179" s="280"/>
      <c r="D179" s="283" t="str">
        <f>IF(C179="","",VLOOKUP(C179,'Ark1'!$A$1:$C$496,2,FALSE))</f>
        <v/>
      </c>
      <c r="E179" s="281"/>
      <c r="F179" s="207"/>
      <c r="G179" s="208" t="e">
        <f>IF(D179=Opslag!$B$2,IF(F179 &gt; 0,"!",""),IF(D179=Opslag!$B$3,IF(F179 &gt; 0,"!",""),IF(D179=Opslag!$B$4,IF(F179 &gt; 0,"!",""),IF(D179=Opslag!#REF!,IF(F179 &gt; 0,"!",""),IF(D179=Opslag!#REF!,IF(F179 &gt; 0,"!",""),IF(D179=Opslag!#REF!,IF(F179 &gt; 0,"!",""),IF(D179=Opslag!#REF!,IF(F179 &gt; 0,"!",""),IF(D179=Opslag!#REF!,IF(F179 &gt; 0,"!",""),IF(D179=Opslag!#REF!,IF(F179 &gt; 0,"!",""),IF(D179=Opslag!#REF!,IF(F179 &gt; 0,"!",""),))))))))))</f>
        <v>#REF!</v>
      </c>
      <c r="H179" s="206"/>
      <c r="I179" s="209"/>
      <c r="J179" s="210" t="e">
        <f>IF(H179='Rammetal og satser'!#REF!,IF(I179="ja","!",""),"")</f>
        <v>#REF!</v>
      </c>
    </row>
    <row r="180" spans="1:10" ht="16.2" x14ac:dyDescent="0.4">
      <c r="A180" s="13"/>
      <c r="B180" s="206"/>
      <c r="C180" s="280"/>
      <c r="D180" s="283" t="str">
        <f>IF(C180="","",VLOOKUP(C180,'Ark1'!$A$1:$C$496,2,FALSE))</f>
        <v/>
      </c>
      <c r="E180" s="281"/>
      <c r="F180" s="207"/>
      <c r="G180" s="208" t="e">
        <f>IF(D180=Opslag!$B$2,IF(F180 &gt; 0,"!",""),IF(D180=Opslag!$B$3,IF(F180 &gt; 0,"!",""),IF(D180=Opslag!$B$4,IF(F180 &gt; 0,"!",""),IF(D180=Opslag!#REF!,IF(F180 &gt; 0,"!",""),IF(D180=Opslag!#REF!,IF(F180 &gt; 0,"!",""),IF(D180=Opslag!#REF!,IF(F180 &gt; 0,"!",""),IF(D180=Opslag!#REF!,IF(F180 &gt; 0,"!",""),IF(D180=Opslag!#REF!,IF(F180 &gt; 0,"!",""),IF(D180=Opslag!#REF!,IF(F180 &gt; 0,"!",""),IF(D180=Opslag!#REF!,IF(F180 &gt; 0,"!",""),))))))))))</f>
        <v>#REF!</v>
      </c>
      <c r="H180" s="206"/>
      <c r="I180" s="209"/>
      <c r="J180" s="210" t="e">
        <f>IF(H180='Rammetal og satser'!#REF!,IF(I180="ja","!",""),"")</f>
        <v>#REF!</v>
      </c>
    </row>
    <row r="181" spans="1:10" ht="16.2" x14ac:dyDescent="0.4">
      <c r="A181" s="13"/>
      <c r="B181" s="206"/>
      <c r="C181" s="280"/>
      <c r="D181" s="283" t="str">
        <f>IF(C181="","",VLOOKUP(C181,'Ark1'!$A$1:$C$496,2,FALSE))</f>
        <v/>
      </c>
      <c r="E181" s="281"/>
      <c r="F181" s="207"/>
      <c r="G181" s="208" t="e">
        <f>IF(D181=Opslag!$B$2,IF(F181 &gt; 0,"!",""),IF(D181=Opslag!$B$3,IF(F181 &gt; 0,"!",""),IF(D181=Opslag!$B$4,IF(F181 &gt; 0,"!",""),IF(D181=Opslag!#REF!,IF(F181 &gt; 0,"!",""),IF(D181=Opslag!#REF!,IF(F181 &gt; 0,"!",""),IF(D181=Opslag!#REF!,IF(F181 &gt; 0,"!",""),IF(D181=Opslag!#REF!,IF(F181 &gt; 0,"!",""),IF(D181=Opslag!#REF!,IF(F181 &gt; 0,"!",""),IF(D181=Opslag!#REF!,IF(F181 &gt; 0,"!",""),IF(D181=Opslag!#REF!,IF(F181 &gt; 0,"!",""),))))))))))</f>
        <v>#REF!</v>
      </c>
      <c r="H181" s="206"/>
      <c r="I181" s="209"/>
      <c r="J181" s="210" t="e">
        <f>IF(H181='Rammetal og satser'!#REF!,IF(I181="ja","!",""),"")</f>
        <v>#REF!</v>
      </c>
    </row>
    <row r="182" spans="1:10" ht="16.2" x14ac:dyDescent="0.4">
      <c r="A182" s="13"/>
      <c r="B182" s="206"/>
      <c r="C182" s="280"/>
      <c r="D182" s="283" t="str">
        <f>IF(C182="","",VLOOKUP(C182,'Ark1'!$A$1:$C$496,2,FALSE))</f>
        <v/>
      </c>
      <c r="E182" s="281"/>
      <c r="F182" s="207"/>
      <c r="G182" s="208" t="e">
        <f>IF(D182=Opslag!$B$2,IF(F182 &gt; 0,"!",""),IF(D182=Opslag!$B$3,IF(F182 &gt; 0,"!",""),IF(D182=Opslag!$B$4,IF(F182 &gt; 0,"!",""),IF(D182=Opslag!#REF!,IF(F182 &gt; 0,"!",""),IF(D182=Opslag!#REF!,IF(F182 &gt; 0,"!",""),IF(D182=Opslag!#REF!,IF(F182 &gt; 0,"!",""),IF(D182=Opslag!#REF!,IF(F182 &gt; 0,"!",""),IF(D182=Opslag!#REF!,IF(F182 &gt; 0,"!",""),IF(D182=Opslag!#REF!,IF(F182 &gt; 0,"!",""),IF(D182=Opslag!#REF!,IF(F182 &gt; 0,"!",""),))))))))))</f>
        <v>#REF!</v>
      </c>
      <c r="H182" s="206"/>
      <c r="I182" s="209"/>
      <c r="J182" s="210" t="e">
        <f>IF(H182='Rammetal og satser'!#REF!,IF(I182="ja","!",""),"")</f>
        <v>#REF!</v>
      </c>
    </row>
    <row r="183" spans="1:10" ht="16.2" x14ac:dyDescent="0.4">
      <c r="A183" s="13"/>
      <c r="B183" s="206"/>
      <c r="C183" s="280"/>
      <c r="D183" s="283" t="str">
        <f>IF(C183="","",VLOOKUP(C183,'Ark1'!$A$1:$C$496,2,FALSE))</f>
        <v/>
      </c>
      <c r="E183" s="281"/>
      <c r="F183" s="207"/>
      <c r="G183" s="208" t="e">
        <f>IF(D183=Opslag!$B$2,IF(F183 &gt; 0,"!",""),IF(D183=Opslag!$B$3,IF(F183 &gt; 0,"!",""),IF(D183=Opslag!$B$4,IF(F183 &gt; 0,"!",""),IF(D183=Opslag!#REF!,IF(F183 &gt; 0,"!",""),IF(D183=Opslag!#REF!,IF(F183 &gt; 0,"!",""),IF(D183=Opslag!#REF!,IF(F183 &gt; 0,"!",""),IF(D183=Opslag!#REF!,IF(F183 &gt; 0,"!",""),IF(D183=Opslag!#REF!,IF(F183 &gt; 0,"!",""),IF(D183=Opslag!#REF!,IF(F183 &gt; 0,"!",""),IF(D183=Opslag!#REF!,IF(F183 &gt; 0,"!",""),))))))))))</f>
        <v>#REF!</v>
      </c>
      <c r="H183" s="206"/>
      <c r="I183" s="209"/>
      <c r="J183" s="210" t="e">
        <f>IF(H183='Rammetal og satser'!#REF!,IF(I183="ja","!",""),"")</f>
        <v>#REF!</v>
      </c>
    </row>
    <row r="184" spans="1:10" ht="16.2" x14ac:dyDescent="0.4">
      <c r="A184" s="13"/>
      <c r="B184" s="206"/>
      <c r="C184" s="280"/>
      <c r="D184" s="283" t="str">
        <f>IF(C184="","",VLOOKUP(C184,'Ark1'!$A$1:$C$496,2,FALSE))</f>
        <v/>
      </c>
      <c r="E184" s="281"/>
      <c r="F184" s="207"/>
      <c r="G184" s="208" t="e">
        <f>IF(D184=Opslag!$B$2,IF(F184 &gt; 0,"!",""),IF(D184=Opslag!$B$3,IF(F184 &gt; 0,"!",""),IF(D184=Opslag!$B$4,IF(F184 &gt; 0,"!",""),IF(D184=Opslag!#REF!,IF(F184 &gt; 0,"!",""),IF(D184=Opslag!#REF!,IF(F184 &gt; 0,"!",""),IF(D184=Opslag!#REF!,IF(F184 &gt; 0,"!",""),IF(D184=Opslag!#REF!,IF(F184 &gt; 0,"!",""),IF(D184=Opslag!#REF!,IF(F184 &gt; 0,"!",""),IF(D184=Opslag!#REF!,IF(F184 &gt; 0,"!",""),IF(D184=Opslag!#REF!,IF(F184 &gt; 0,"!",""),))))))))))</f>
        <v>#REF!</v>
      </c>
      <c r="H184" s="206"/>
      <c r="I184" s="209"/>
      <c r="J184" s="210" t="e">
        <f>IF(H184='Rammetal og satser'!#REF!,IF(I184="ja","!",""),"")</f>
        <v>#REF!</v>
      </c>
    </row>
    <row r="185" spans="1:10" ht="16.2" x14ac:dyDescent="0.4">
      <c r="A185" s="13"/>
      <c r="B185" s="206"/>
      <c r="C185" s="280"/>
      <c r="D185" s="283" t="str">
        <f>IF(C185="","",VLOOKUP(C185,'Ark1'!$A$1:$C$496,2,FALSE))</f>
        <v/>
      </c>
      <c r="E185" s="281"/>
      <c r="F185" s="207"/>
      <c r="G185" s="208" t="e">
        <f>IF(D185=Opslag!$B$2,IF(F185 &gt; 0,"!",""),IF(D185=Opslag!$B$3,IF(F185 &gt; 0,"!",""),IF(D185=Opslag!$B$4,IF(F185 &gt; 0,"!",""),IF(D185=Opslag!#REF!,IF(F185 &gt; 0,"!",""),IF(D185=Opslag!#REF!,IF(F185 &gt; 0,"!",""),IF(D185=Opslag!#REF!,IF(F185 &gt; 0,"!",""),IF(D185=Opslag!#REF!,IF(F185 &gt; 0,"!",""),IF(D185=Opslag!#REF!,IF(F185 &gt; 0,"!",""),IF(D185=Opslag!#REF!,IF(F185 &gt; 0,"!",""),IF(D185=Opslag!#REF!,IF(F185 &gt; 0,"!",""),))))))))))</f>
        <v>#REF!</v>
      </c>
      <c r="H185" s="206"/>
      <c r="I185" s="209"/>
      <c r="J185" s="210" t="e">
        <f>IF(H185='Rammetal og satser'!#REF!,IF(I185="ja","!",""),"")</f>
        <v>#REF!</v>
      </c>
    </row>
    <row r="186" spans="1:10" ht="16.2" x14ac:dyDescent="0.4">
      <c r="A186" s="13"/>
      <c r="B186" s="206"/>
      <c r="C186" s="280"/>
      <c r="D186" s="283" t="str">
        <f>IF(C186="","",VLOOKUP(C186,'Ark1'!$A$1:$C$496,2,FALSE))</f>
        <v/>
      </c>
      <c r="E186" s="281"/>
      <c r="F186" s="207"/>
      <c r="G186" s="208" t="e">
        <f>IF(D186=Opslag!$B$2,IF(F186 &gt; 0,"!",""),IF(D186=Opslag!$B$3,IF(F186 &gt; 0,"!",""),IF(D186=Opslag!$B$4,IF(F186 &gt; 0,"!",""),IF(D186=Opslag!#REF!,IF(F186 &gt; 0,"!",""),IF(D186=Opslag!#REF!,IF(F186 &gt; 0,"!",""),IF(D186=Opslag!#REF!,IF(F186 &gt; 0,"!",""),IF(D186=Opslag!#REF!,IF(F186 &gt; 0,"!",""),IF(D186=Opslag!#REF!,IF(F186 &gt; 0,"!",""),IF(D186=Opslag!#REF!,IF(F186 &gt; 0,"!",""),IF(D186=Opslag!#REF!,IF(F186 &gt; 0,"!",""),))))))))))</f>
        <v>#REF!</v>
      </c>
      <c r="H186" s="206"/>
      <c r="I186" s="209"/>
      <c r="J186" s="210" t="e">
        <f>IF(H186='Rammetal og satser'!#REF!,IF(I186="ja","!",""),"")</f>
        <v>#REF!</v>
      </c>
    </row>
    <row r="187" spans="1:10" ht="16.2" x14ac:dyDescent="0.4">
      <c r="A187" s="13"/>
      <c r="B187" s="206"/>
      <c r="C187" s="280"/>
      <c r="D187" s="283" t="str">
        <f>IF(C187="","",VLOOKUP(C187,'Ark1'!$A$1:$C$496,2,FALSE))</f>
        <v/>
      </c>
      <c r="E187" s="281"/>
      <c r="F187" s="207"/>
      <c r="G187" s="208" t="e">
        <f>IF(D187=Opslag!$B$2,IF(F187 &gt; 0,"!",""),IF(D187=Opslag!$B$3,IF(F187 &gt; 0,"!",""),IF(D187=Opslag!$B$4,IF(F187 &gt; 0,"!",""),IF(D187=Opslag!#REF!,IF(F187 &gt; 0,"!",""),IF(D187=Opslag!#REF!,IF(F187 &gt; 0,"!",""),IF(D187=Opslag!#REF!,IF(F187 &gt; 0,"!",""),IF(D187=Opslag!#REF!,IF(F187 &gt; 0,"!",""),IF(D187=Opslag!#REF!,IF(F187 &gt; 0,"!",""),IF(D187=Opslag!#REF!,IF(F187 &gt; 0,"!",""),IF(D187=Opslag!#REF!,IF(F187 &gt; 0,"!",""),))))))))))</f>
        <v>#REF!</v>
      </c>
      <c r="H187" s="206"/>
      <c r="I187" s="209"/>
      <c r="J187" s="210" t="e">
        <f>IF(H187='Rammetal og satser'!#REF!,IF(I187="ja","!",""),"")</f>
        <v>#REF!</v>
      </c>
    </row>
    <row r="188" spans="1:10" ht="16.2" x14ac:dyDescent="0.4">
      <c r="A188" s="13"/>
      <c r="B188" s="206"/>
      <c r="C188" s="280"/>
      <c r="D188" s="283" t="str">
        <f>IF(C188="","",VLOOKUP(C188,'Ark1'!$A$1:$C$496,2,FALSE))</f>
        <v/>
      </c>
      <c r="E188" s="281"/>
      <c r="F188" s="207"/>
      <c r="G188" s="208" t="e">
        <f>IF(D188=Opslag!$B$2,IF(F188 &gt; 0,"!",""),IF(D188=Opslag!$B$3,IF(F188 &gt; 0,"!",""),IF(D188=Opslag!$B$4,IF(F188 &gt; 0,"!",""),IF(D188=Opslag!#REF!,IF(F188 &gt; 0,"!",""),IF(D188=Opslag!#REF!,IF(F188 &gt; 0,"!",""),IF(D188=Opslag!#REF!,IF(F188 &gt; 0,"!",""),IF(D188=Opslag!#REF!,IF(F188 &gt; 0,"!",""),IF(D188=Opslag!#REF!,IF(F188 &gt; 0,"!",""),IF(D188=Opslag!#REF!,IF(F188 &gt; 0,"!",""),IF(D188=Opslag!#REF!,IF(F188 &gt; 0,"!",""),))))))))))</f>
        <v>#REF!</v>
      </c>
      <c r="H188" s="206"/>
      <c r="I188" s="209"/>
      <c r="J188" s="210" t="e">
        <f>IF(H188='Rammetal og satser'!#REF!,IF(I188="ja","!",""),"")</f>
        <v>#REF!</v>
      </c>
    </row>
    <row r="189" spans="1:10" ht="16.2" x14ac:dyDescent="0.4">
      <c r="A189" s="13"/>
      <c r="B189" s="206"/>
      <c r="C189" s="280"/>
      <c r="D189" s="283" t="str">
        <f>IF(C189="","",VLOOKUP(C189,'Ark1'!$A$1:$C$496,2,FALSE))</f>
        <v/>
      </c>
      <c r="E189" s="281"/>
      <c r="F189" s="207"/>
      <c r="G189" s="208" t="e">
        <f>IF(D189=Opslag!$B$2,IF(F189 &gt; 0,"!",""),IF(D189=Opslag!$B$3,IF(F189 &gt; 0,"!",""),IF(D189=Opslag!$B$4,IF(F189 &gt; 0,"!",""),IF(D189=Opslag!#REF!,IF(F189 &gt; 0,"!",""),IF(D189=Opslag!#REF!,IF(F189 &gt; 0,"!",""),IF(D189=Opslag!#REF!,IF(F189 &gt; 0,"!",""),IF(D189=Opslag!#REF!,IF(F189 &gt; 0,"!",""),IF(D189=Opslag!#REF!,IF(F189 &gt; 0,"!",""),IF(D189=Opslag!#REF!,IF(F189 &gt; 0,"!",""),IF(D189=Opslag!#REF!,IF(F189 &gt; 0,"!",""),))))))))))</f>
        <v>#REF!</v>
      </c>
      <c r="H189" s="206"/>
      <c r="I189" s="209"/>
      <c r="J189" s="210" t="e">
        <f>IF(H189='Rammetal og satser'!#REF!,IF(I189="ja","!",""),"")</f>
        <v>#REF!</v>
      </c>
    </row>
    <row r="190" spans="1:10" ht="16.2" x14ac:dyDescent="0.4">
      <c r="A190" s="13"/>
      <c r="B190" s="206"/>
      <c r="C190" s="280"/>
      <c r="D190" s="283" t="str">
        <f>IF(C190="","",VLOOKUP(C190,'Ark1'!$A$1:$C$496,2,FALSE))</f>
        <v/>
      </c>
      <c r="E190" s="281"/>
      <c r="F190" s="207"/>
      <c r="G190" s="208" t="e">
        <f>IF(D190=Opslag!$B$2,IF(F190 &gt; 0,"!",""),IF(D190=Opslag!$B$3,IF(F190 &gt; 0,"!",""),IF(D190=Opslag!$B$4,IF(F190 &gt; 0,"!",""),IF(D190=Opslag!#REF!,IF(F190 &gt; 0,"!",""),IF(D190=Opslag!#REF!,IF(F190 &gt; 0,"!",""),IF(D190=Opslag!#REF!,IF(F190 &gt; 0,"!",""),IF(D190=Opslag!#REF!,IF(F190 &gt; 0,"!",""),IF(D190=Opslag!#REF!,IF(F190 &gt; 0,"!",""),IF(D190=Opslag!#REF!,IF(F190 &gt; 0,"!",""),IF(D190=Opslag!#REF!,IF(F190 &gt; 0,"!",""),))))))))))</f>
        <v>#REF!</v>
      </c>
      <c r="H190" s="206"/>
      <c r="I190" s="209"/>
      <c r="J190" s="210" t="e">
        <f>IF(H190='Rammetal og satser'!#REF!,IF(I190="ja","!",""),"")</f>
        <v>#REF!</v>
      </c>
    </row>
    <row r="191" spans="1:10" ht="16.2" x14ac:dyDescent="0.4">
      <c r="A191" s="13"/>
      <c r="B191" s="206"/>
      <c r="C191" s="280"/>
      <c r="D191" s="283" t="str">
        <f>IF(C191="","",VLOOKUP(C191,'Ark1'!$A$1:$C$496,2,FALSE))</f>
        <v/>
      </c>
      <c r="E191" s="281"/>
      <c r="F191" s="207"/>
      <c r="G191" s="208" t="e">
        <f>IF(D191=Opslag!$B$2,IF(F191 &gt; 0,"!",""),IF(D191=Opslag!$B$3,IF(F191 &gt; 0,"!",""),IF(D191=Opslag!$B$4,IF(F191 &gt; 0,"!",""),IF(D191=Opslag!#REF!,IF(F191 &gt; 0,"!",""),IF(D191=Opslag!#REF!,IF(F191 &gt; 0,"!",""),IF(D191=Opslag!#REF!,IF(F191 &gt; 0,"!",""),IF(D191=Opslag!#REF!,IF(F191 &gt; 0,"!",""),IF(D191=Opslag!#REF!,IF(F191 &gt; 0,"!",""),IF(D191=Opslag!#REF!,IF(F191 &gt; 0,"!",""),IF(D191=Opslag!#REF!,IF(F191 &gt; 0,"!",""),))))))))))</f>
        <v>#REF!</v>
      </c>
      <c r="H191" s="206"/>
      <c r="I191" s="209"/>
      <c r="J191" s="210" t="e">
        <f>IF(H191='Rammetal og satser'!#REF!,IF(I191="ja","!",""),"")</f>
        <v>#REF!</v>
      </c>
    </row>
    <row r="192" spans="1:10" ht="16.2" x14ac:dyDescent="0.4">
      <c r="A192" s="13"/>
      <c r="B192" s="206"/>
      <c r="C192" s="280"/>
      <c r="D192" s="283" t="str">
        <f>IF(C192="","",VLOOKUP(C192,'Ark1'!$A$1:$C$496,2,FALSE))</f>
        <v/>
      </c>
      <c r="E192" s="281"/>
      <c r="F192" s="207"/>
      <c r="G192" s="208" t="e">
        <f>IF(D192=Opslag!$B$2,IF(F192 &gt; 0,"!",""),IF(D192=Opslag!$B$3,IF(F192 &gt; 0,"!",""),IF(D192=Opslag!$B$4,IF(F192 &gt; 0,"!",""),IF(D192=Opslag!#REF!,IF(F192 &gt; 0,"!",""),IF(D192=Opslag!#REF!,IF(F192 &gt; 0,"!",""),IF(D192=Opslag!#REF!,IF(F192 &gt; 0,"!",""),IF(D192=Opslag!#REF!,IF(F192 &gt; 0,"!",""),IF(D192=Opslag!#REF!,IF(F192 &gt; 0,"!",""),IF(D192=Opslag!#REF!,IF(F192 &gt; 0,"!",""),IF(D192=Opslag!#REF!,IF(F192 &gt; 0,"!",""),))))))))))</f>
        <v>#REF!</v>
      </c>
      <c r="H192" s="206"/>
      <c r="I192" s="209"/>
      <c r="J192" s="210" t="e">
        <f>IF(H192='Rammetal og satser'!#REF!,IF(I192="ja","!",""),"")</f>
        <v>#REF!</v>
      </c>
    </row>
    <row r="193" spans="1:10" ht="16.2" x14ac:dyDescent="0.4">
      <c r="A193" s="13"/>
      <c r="B193" s="206"/>
      <c r="C193" s="280"/>
      <c r="D193" s="283" t="str">
        <f>IF(C193="","",VLOOKUP(C193,'Ark1'!$A$1:$C$496,2,FALSE))</f>
        <v/>
      </c>
      <c r="E193" s="281"/>
      <c r="F193" s="207"/>
      <c r="G193" s="208" t="e">
        <f>IF(D193=Opslag!$B$2,IF(F193 &gt; 0,"!",""),IF(D193=Opslag!$B$3,IF(F193 &gt; 0,"!",""),IF(D193=Opslag!$B$4,IF(F193 &gt; 0,"!",""),IF(D193=Opslag!#REF!,IF(F193 &gt; 0,"!",""),IF(D193=Opslag!#REF!,IF(F193 &gt; 0,"!",""),IF(D193=Opslag!#REF!,IF(F193 &gt; 0,"!",""),IF(D193=Opslag!#REF!,IF(F193 &gt; 0,"!",""),IF(D193=Opslag!#REF!,IF(F193 &gt; 0,"!",""),IF(D193=Opslag!#REF!,IF(F193 &gt; 0,"!",""),IF(D193=Opslag!#REF!,IF(F193 &gt; 0,"!",""),))))))))))</f>
        <v>#REF!</v>
      </c>
      <c r="H193" s="206"/>
      <c r="I193" s="209"/>
      <c r="J193" s="210" t="e">
        <f>IF(H193='Rammetal og satser'!#REF!,IF(I193="ja","!",""),"")</f>
        <v>#REF!</v>
      </c>
    </row>
    <row r="194" spans="1:10" ht="16.2" x14ac:dyDescent="0.4">
      <c r="A194" s="13"/>
      <c r="B194" s="206"/>
      <c r="C194" s="280"/>
      <c r="D194" s="283" t="str">
        <f>IF(C194="","",VLOOKUP(C194,'Ark1'!$A$1:$C$496,2,FALSE))</f>
        <v/>
      </c>
      <c r="E194" s="281"/>
      <c r="F194" s="207"/>
      <c r="G194" s="208" t="e">
        <f>IF(D194=Opslag!$B$2,IF(F194 &gt; 0,"!",""),IF(D194=Opslag!$B$3,IF(F194 &gt; 0,"!",""),IF(D194=Opslag!$B$4,IF(F194 &gt; 0,"!",""),IF(D194=Opslag!#REF!,IF(F194 &gt; 0,"!",""),IF(D194=Opslag!#REF!,IF(F194 &gt; 0,"!",""),IF(D194=Opslag!#REF!,IF(F194 &gt; 0,"!",""),IF(D194=Opslag!#REF!,IF(F194 &gt; 0,"!",""),IF(D194=Opslag!#REF!,IF(F194 &gt; 0,"!",""),IF(D194=Opslag!#REF!,IF(F194 &gt; 0,"!",""),IF(D194=Opslag!#REF!,IF(F194 &gt; 0,"!",""),))))))))))</f>
        <v>#REF!</v>
      </c>
      <c r="H194" s="206"/>
      <c r="I194" s="209"/>
      <c r="J194" s="210" t="e">
        <f>IF(H194='Rammetal og satser'!#REF!,IF(I194="ja","!",""),"")</f>
        <v>#REF!</v>
      </c>
    </row>
    <row r="195" spans="1:10" ht="16.2" x14ac:dyDescent="0.4">
      <c r="A195" s="13"/>
      <c r="B195" s="206"/>
      <c r="C195" s="280"/>
      <c r="D195" s="283" t="str">
        <f>IF(C195="","",VLOOKUP(C195,'Ark1'!$A$1:$C$496,2,FALSE))</f>
        <v/>
      </c>
      <c r="E195" s="281"/>
      <c r="F195" s="207"/>
      <c r="G195" s="208" t="e">
        <f>IF(D195=Opslag!$B$2,IF(F195 &gt; 0,"!",""),IF(D195=Opslag!$B$3,IF(F195 &gt; 0,"!",""),IF(D195=Opslag!$B$4,IF(F195 &gt; 0,"!",""),IF(D195=Opslag!#REF!,IF(F195 &gt; 0,"!",""),IF(D195=Opslag!#REF!,IF(F195 &gt; 0,"!",""),IF(D195=Opslag!#REF!,IF(F195 &gt; 0,"!",""),IF(D195=Opslag!#REF!,IF(F195 &gt; 0,"!",""),IF(D195=Opslag!#REF!,IF(F195 &gt; 0,"!",""),IF(D195=Opslag!#REF!,IF(F195 &gt; 0,"!",""),IF(D195=Opslag!#REF!,IF(F195 &gt; 0,"!",""),))))))))))</f>
        <v>#REF!</v>
      </c>
      <c r="H195" s="206"/>
      <c r="I195" s="209"/>
      <c r="J195" s="210" t="e">
        <f>IF(H195='Rammetal og satser'!#REF!,IF(I195="ja","!",""),"")</f>
        <v>#REF!</v>
      </c>
    </row>
    <row r="196" spans="1:10" ht="16.2" x14ac:dyDescent="0.4">
      <c r="A196" s="13"/>
      <c r="B196" s="206"/>
      <c r="C196" s="280"/>
      <c r="D196" s="283" t="str">
        <f>IF(C196="","",VLOOKUP(C196,'Ark1'!$A$1:$C$496,2,FALSE))</f>
        <v/>
      </c>
      <c r="E196" s="281"/>
      <c r="F196" s="207"/>
      <c r="G196" s="208" t="e">
        <f>IF(D196=Opslag!$B$2,IF(F196 &gt; 0,"!",""),IF(D196=Opslag!$B$3,IF(F196 &gt; 0,"!",""),IF(D196=Opslag!$B$4,IF(F196 &gt; 0,"!",""),IF(D196=Opslag!#REF!,IF(F196 &gt; 0,"!",""),IF(D196=Opslag!#REF!,IF(F196 &gt; 0,"!",""),IF(D196=Opslag!#REF!,IF(F196 &gt; 0,"!",""),IF(D196=Opslag!#REF!,IF(F196 &gt; 0,"!",""),IF(D196=Opslag!#REF!,IF(F196 &gt; 0,"!",""),IF(D196=Opslag!#REF!,IF(F196 &gt; 0,"!",""),IF(D196=Opslag!#REF!,IF(F196 &gt; 0,"!",""),))))))))))</f>
        <v>#REF!</v>
      </c>
      <c r="H196" s="206"/>
      <c r="I196" s="209"/>
      <c r="J196" s="210" t="e">
        <f>IF(H196='Rammetal og satser'!#REF!,IF(I196="ja","!",""),"")</f>
        <v>#REF!</v>
      </c>
    </row>
    <row r="197" spans="1:10" ht="16.2" x14ac:dyDescent="0.4">
      <c r="A197" s="13"/>
      <c r="B197" s="206"/>
      <c r="C197" s="280"/>
      <c r="D197" s="283" t="str">
        <f>IF(C197="","",VLOOKUP(C197,'Ark1'!$A$1:$C$496,2,FALSE))</f>
        <v/>
      </c>
      <c r="E197" s="281"/>
      <c r="F197" s="207"/>
      <c r="G197" s="208" t="e">
        <f>IF(D197=Opslag!$B$2,IF(F197 &gt; 0,"!",""),IF(D197=Opslag!$B$3,IF(F197 &gt; 0,"!",""),IF(D197=Opslag!$B$4,IF(F197 &gt; 0,"!",""),IF(D197=Opslag!#REF!,IF(F197 &gt; 0,"!",""),IF(D197=Opslag!#REF!,IF(F197 &gt; 0,"!",""),IF(D197=Opslag!#REF!,IF(F197 &gt; 0,"!",""),IF(D197=Opslag!#REF!,IF(F197 &gt; 0,"!",""),IF(D197=Opslag!#REF!,IF(F197 &gt; 0,"!",""),IF(D197=Opslag!#REF!,IF(F197 &gt; 0,"!",""),IF(D197=Opslag!#REF!,IF(F197 &gt; 0,"!",""),))))))))))</f>
        <v>#REF!</v>
      </c>
      <c r="H197" s="206"/>
      <c r="I197" s="209"/>
      <c r="J197" s="210" t="e">
        <f>IF(H197='Rammetal og satser'!#REF!,IF(I197="ja","!",""),"")</f>
        <v>#REF!</v>
      </c>
    </row>
    <row r="198" spans="1:10" ht="16.2" x14ac:dyDescent="0.4">
      <c r="A198" s="13"/>
      <c r="B198" s="206"/>
      <c r="C198" s="280"/>
      <c r="D198" s="283" t="str">
        <f>IF(C198="","",VLOOKUP(C198,'Ark1'!$A$1:$C$496,2,FALSE))</f>
        <v/>
      </c>
      <c r="E198" s="281"/>
      <c r="F198" s="207"/>
      <c r="G198" s="208" t="e">
        <f>IF(D198=Opslag!$B$2,IF(F198 &gt; 0,"!",""),IF(D198=Opslag!$B$3,IF(F198 &gt; 0,"!",""),IF(D198=Opslag!$B$4,IF(F198 &gt; 0,"!",""),IF(D198=Opslag!#REF!,IF(F198 &gt; 0,"!",""),IF(D198=Opslag!#REF!,IF(F198 &gt; 0,"!",""),IF(D198=Opslag!#REF!,IF(F198 &gt; 0,"!",""),IF(D198=Opslag!#REF!,IF(F198 &gt; 0,"!",""),IF(D198=Opslag!#REF!,IF(F198 &gt; 0,"!",""),IF(D198=Opslag!#REF!,IF(F198 &gt; 0,"!",""),IF(D198=Opslag!#REF!,IF(F198 &gt; 0,"!",""),))))))))))</f>
        <v>#REF!</v>
      </c>
      <c r="H198" s="206"/>
      <c r="I198" s="209"/>
      <c r="J198" s="210" t="e">
        <f>IF(H198='Rammetal og satser'!#REF!,IF(I198="ja","!",""),"")</f>
        <v>#REF!</v>
      </c>
    </row>
    <row r="199" spans="1:10" ht="16.2" x14ac:dyDescent="0.4">
      <c r="A199" s="13"/>
      <c r="B199" s="206"/>
      <c r="C199" s="280"/>
      <c r="D199" s="283" t="str">
        <f>IF(C199="","",VLOOKUP(C199,'Ark1'!$A$1:$C$496,2,FALSE))</f>
        <v/>
      </c>
      <c r="E199" s="281"/>
      <c r="F199" s="207"/>
      <c r="G199" s="208" t="e">
        <f>IF(D199=Opslag!$B$2,IF(F199 &gt; 0,"!",""),IF(D199=Opslag!$B$3,IF(F199 &gt; 0,"!",""),IF(D199=Opslag!$B$4,IF(F199 &gt; 0,"!",""),IF(D199=Opslag!#REF!,IF(F199 &gt; 0,"!",""),IF(D199=Opslag!#REF!,IF(F199 &gt; 0,"!",""),IF(D199=Opslag!#REF!,IF(F199 &gt; 0,"!",""),IF(D199=Opslag!#REF!,IF(F199 &gt; 0,"!",""),IF(D199=Opslag!#REF!,IF(F199 &gt; 0,"!",""),IF(D199=Opslag!#REF!,IF(F199 &gt; 0,"!",""),IF(D199=Opslag!#REF!,IF(F199 &gt; 0,"!",""),))))))))))</f>
        <v>#REF!</v>
      </c>
      <c r="H199" s="206"/>
      <c r="I199" s="209"/>
      <c r="J199" s="210" t="e">
        <f>IF(H199='Rammetal og satser'!#REF!,IF(I199="ja","!",""),"")</f>
        <v>#REF!</v>
      </c>
    </row>
    <row r="200" spans="1:10" ht="16.2" x14ac:dyDescent="0.4">
      <c r="A200" s="13"/>
      <c r="B200" s="206"/>
      <c r="C200" s="280"/>
      <c r="D200" s="283" t="str">
        <f>IF(C200="","",VLOOKUP(C200,'Ark1'!$A$1:$C$496,2,FALSE))</f>
        <v/>
      </c>
      <c r="E200" s="281"/>
      <c r="F200" s="207"/>
      <c r="G200" s="208" t="e">
        <f>IF(D200=Opslag!$B$2,IF(F200 &gt; 0,"!",""),IF(D200=Opslag!$B$3,IF(F200 &gt; 0,"!",""),IF(D200=Opslag!$B$4,IF(F200 &gt; 0,"!",""),IF(D200=Opslag!#REF!,IF(F200 &gt; 0,"!",""),IF(D200=Opslag!#REF!,IF(F200 &gt; 0,"!",""),IF(D200=Opslag!#REF!,IF(F200 &gt; 0,"!",""),IF(D200=Opslag!#REF!,IF(F200 &gt; 0,"!",""),IF(D200=Opslag!#REF!,IF(F200 &gt; 0,"!",""),IF(D200=Opslag!#REF!,IF(F200 &gt; 0,"!",""),IF(D200=Opslag!#REF!,IF(F200 &gt; 0,"!",""),))))))))))</f>
        <v>#REF!</v>
      </c>
      <c r="H200" s="206"/>
      <c r="I200" s="209"/>
      <c r="J200" s="210" t="e">
        <f>IF(H200='Rammetal og satser'!#REF!,IF(I200="ja","!",""),"")</f>
        <v>#REF!</v>
      </c>
    </row>
    <row r="201" spans="1:10" ht="16.2" x14ac:dyDescent="0.4">
      <c r="A201" s="13"/>
      <c r="B201" s="206"/>
      <c r="C201" s="280"/>
      <c r="D201" s="283" t="str">
        <f>IF(C201="","",VLOOKUP(C201,'Ark1'!$A$1:$C$496,2,FALSE))</f>
        <v/>
      </c>
      <c r="E201" s="281"/>
      <c r="F201" s="207"/>
      <c r="G201" s="208" t="e">
        <f>IF(D201=Opslag!$B$2,IF(F201 &gt; 0,"!",""),IF(D201=Opslag!$B$3,IF(F201 &gt; 0,"!",""),IF(D201=Opslag!$B$4,IF(F201 &gt; 0,"!",""),IF(D201=Opslag!#REF!,IF(F201 &gt; 0,"!",""),IF(D201=Opslag!#REF!,IF(F201 &gt; 0,"!",""),IF(D201=Opslag!#REF!,IF(F201 &gt; 0,"!",""),IF(D201=Opslag!#REF!,IF(F201 &gt; 0,"!",""),IF(D201=Opslag!#REF!,IF(F201 &gt; 0,"!",""),IF(D201=Opslag!#REF!,IF(F201 &gt; 0,"!",""),IF(D201=Opslag!#REF!,IF(F201 &gt; 0,"!",""),))))))))))</f>
        <v>#REF!</v>
      </c>
      <c r="H201" s="206"/>
      <c r="I201" s="209"/>
      <c r="J201" s="210" t="e">
        <f>IF(H201='Rammetal og satser'!#REF!,IF(I201="ja","!",""),"")</f>
        <v>#REF!</v>
      </c>
    </row>
    <row r="202" spans="1:10" ht="16.2" x14ac:dyDescent="0.4">
      <c r="A202" s="13"/>
      <c r="B202" s="206"/>
      <c r="C202" s="280"/>
      <c r="D202" s="283" t="str">
        <f>IF(C202="","",VLOOKUP(C202,'Ark1'!$A$1:$C$496,2,FALSE))</f>
        <v/>
      </c>
      <c r="E202" s="281"/>
      <c r="F202" s="207"/>
      <c r="G202" s="208" t="e">
        <f>IF(D202=Opslag!$B$2,IF(F202 &gt; 0,"!",""),IF(D202=Opslag!$B$3,IF(F202 &gt; 0,"!",""),IF(D202=Opslag!$B$4,IF(F202 &gt; 0,"!",""),IF(D202=Opslag!#REF!,IF(F202 &gt; 0,"!",""),IF(D202=Opslag!#REF!,IF(F202 &gt; 0,"!",""),IF(D202=Opslag!#REF!,IF(F202 &gt; 0,"!",""),IF(D202=Opslag!#REF!,IF(F202 &gt; 0,"!",""),IF(D202=Opslag!#REF!,IF(F202 &gt; 0,"!",""),IF(D202=Opslag!#REF!,IF(F202 &gt; 0,"!",""),IF(D202=Opslag!#REF!,IF(F202 &gt; 0,"!",""),))))))))))</f>
        <v>#REF!</v>
      </c>
      <c r="H202" s="206"/>
      <c r="I202" s="209"/>
      <c r="J202" s="210" t="e">
        <f>IF(H202='Rammetal og satser'!#REF!,IF(I202="ja","!",""),"")</f>
        <v>#REF!</v>
      </c>
    </row>
    <row r="203" spans="1:10" ht="16.2" x14ac:dyDescent="0.4">
      <c r="A203" s="13"/>
      <c r="B203" s="206"/>
      <c r="C203" s="280"/>
      <c r="D203" s="283" t="str">
        <f>IF(C203="","",VLOOKUP(C203,'Ark1'!$A$1:$C$496,2,FALSE))</f>
        <v/>
      </c>
      <c r="E203" s="281"/>
      <c r="F203" s="207"/>
      <c r="G203" s="208" t="e">
        <f>IF(D203=Opslag!$B$2,IF(F203 &gt; 0,"!",""),IF(D203=Opslag!$B$3,IF(F203 &gt; 0,"!",""),IF(D203=Opslag!$B$4,IF(F203 &gt; 0,"!",""),IF(D203=Opslag!#REF!,IF(F203 &gt; 0,"!",""),IF(D203=Opslag!#REF!,IF(F203 &gt; 0,"!",""),IF(D203=Opslag!#REF!,IF(F203 &gt; 0,"!",""),IF(D203=Opslag!#REF!,IF(F203 &gt; 0,"!",""),IF(D203=Opslag!#REF!,IF(F203 &gt; 0,"!",""),IF(D203=Opslag!#REF!,IF(F203 &gt; 0,"!",""),IF(D203=Opslag!#REF!,IF(F203 &gt; 0,"!",""),))))))))))</f>
        <v>#REF!</v>
      </c>
      <c r="H203" s="206"/>
      <c r="I203" s="209"/>
      <c r="J203" s="210" t="e">
        <f>IF(H203='Rammetal og satser'!#REF!,IF(I203="ja","!",""),"")</f>
        <v>#REF!</v>
      </c>
    </row>
    <row r="204" spans="1:10" ht="16.2" x14ac:dyDescent="0.4">
      <c r="A204" s="13"/>
      <c r="B204" s="206"/>
      <c r="C204" s="280"/>
      <c r="D204" s="283" t="str">
        <f>IF(C204="","",VLOOKUP(C204,'Ark1'!$A$1:$C$496,2,FALSE))</f>
        <v/>
      </c>
      <c r="E204" s="281"/>
      <c r="F204" s="207"/>
      <c r="G204" s="208" t="e">
        <f>IF(D204=Opslag!$B$2,IF(F204 &gt; 0,"!",""),IF(D204=Opslag!$B$3,IF(F204 &gt; 0,"!",""),IF(D204=Opslag!$B$4,IF(F204 &gt; 0,"!",""),IF(D204=Opslag!#REF!,IF(F204 &gt; 0,"!",""),IF(D204=Opslag!#REF!,IF(F204 &gt; 0,"!",""),IF(D204=Opslag!#REF!,IF(F204 &gt; 0,"!",""),IF(D204=Opslag!#REF!,IF(F204 &gt; 0,"!",""),IF(D204=Opslag!#REF!,IF(F204 &gt; 0,"!",""),IF(D204=Opslag!#REF!,IF(F204 &gt; 0,"!",""),IF(D204=Opslag!#REF!,IF(F204 &gt; 0,"!",""),))))))))))</f>
        <v>#REF!</v>
      </c>
      <c r="H204" s="206"/>
      <c r="I204" s="209"/>
      <c r="J204" s="210" t="e">
        <f>IF(H204='Rammetal og satser'!#REF!,IF(I204="ja","!",""),"")</f>
        <v>#REF!</v>
      </c>
    </row>
    <row r="205" spans="1:10" ht="16.2" x14ac:dyDescent="0.4">
      <c r="A205" s="13"/>
      <c r="B205" s="206"/>
      <c r="C205" s="280"/>
      <c r="D205" s="283" t="str">
        <f>IF(C205="","",VLOOKUP(C205,'Ark1'!$A$1:$C$496,2,FALSE))</f>
        <v/>
      </c>
      <c r="E205" s="281"/>
      <c r="F205" s="207"/>
      <c r="G205" s="208" t="e">
        <f>IF(D205=Opslag!$B$2,IF(F205 &gt; 0,"!",""),IF(D205=Opslag!$B$3,IF(F205 &gt; 0,"!",""),IF(D205=Opslag!$B$4,IF(F205 &gt; 0,"!",""),IF(D205=Opslag!#REF!,IF(F205 &gt; 0,"!",""),IF(D205=Opslag!#REF!,IF(F205 &gt; 0,"!",""),IF(D205=Opslag!#REF!,IF(F205 &gt; 0,"!",""),IF(D205=Opslag!#REF!,IF(F205 &gt; 0,"!",""),IF(D205=Opslag!#REF!,IF(F205 &gt; 0,"!",""),IF(D205=Opslag!#REF!,IF(F205 &gt; 0,"!",""),IF(D205=Opslag!#REF!,IF(F205 &gt; 0,"!",""),))))))))))</f>
        <v>#REF!</v>
      </c>
      <c r="H205" s="206"/>
      <c r="I205" s="209"/>
      <c r="J205" s="210" t="e">
        <f>IF(H205='Rammetal og satser'!#REF!,IF(I205="ja","!",""),"")</f>
        <v>#REF!</v>
      </c>
    </row>
    <row r="206" spans="1:10" ht="16.2" x14ac:dyDescent="0.4">
      <c r="A206" s="13"/>
      <c r="B206" s="206"/>
      <c r="C206" s="280"/>
      <c r="D206" s="283" t="str">
        <f>IF(C206="","",VLOOKUP(C206,'Ark1'!$A$1:$C$496,2,FALSE))</f>
        <v/>
      </c>
      <c r="E206" s="281"/>
      <c r="F206" s="207"/>
      <c r="G206" s="208" t="e">
        <f>IF(D206=Opslag!$B$2,IF(F206 &gt; 0,"!",""),IF(D206=Opslag!$B$3,IF(F206 &gt; 0,"!",""),IF(D206=Opslag!$B$4,IF(F206 &gt; 0,"!",""),IF(D206=Opslag!#REF!,IF(F206 &gt; 0,"!",""),IF(D206=Opslag!#REF!,IF(F206 &gt; 0,"!",""),IF(D206=Opslag!#REF!,IF(F206 &gt; 0,"!",""),IF(D206=Opslag!#REF!,IF(F206 &gt; 0,"!",""),IF(D206=Opslag!#REF!,IF(F206 &gt; 0,"!",""),IF(D206=Opslag!#REF!,IF(F206 &gt; 0,"!",""),IF(D206=Opslag!#REF!,IF(F206 &gt; 0,"!",""),))))))))))</f>
        <v>#REF!</v>
      </c>
      <c r="H206" s="206"/>
      <c r="I206" s="209"/>
      <c r="J206" s="210" t="e">
        <f>IF(H206='Rammetal og satser'!#REF!,IF(I206="ja","!",""),"")</f>
        <v>#REF!</v>
      </c>
    </row>
    <row r="207" spans="1:10" ht="16.2" x14ac:dyDescent="0.4">
      <c r="A207" s="13"/>
      <c r="B207" s="206"/>
      <c r="C207" s="280"/>
      <c r="D207" s="283" t="str">
        <f>IF(C207="","",VLOOKUP(C207,'Ark1'!$A$1:$C$496,2,FALSE))</f>
        <v/>
      </c>
      <c r="E207" s="281"/>
      <c r="F207" s="207"/>
      <c r="G207" s="208" t="e">
        <f>IF(D207=Opslag!$B$2,IF(F207 &gt; 0,"!",""),IF(D207=Opslag!$B$3,IF(F207 &gt; 0,"!",""),IF(D207=Opslag!$B$4,IF(F207 &gt; 0,"!",""),IF(D207=Opslag!#REF!,IF(F207 &gt; 0,"!",""),IF(D207=Opslag!#REF!,IF(F207 &gt; 0,"!",""),IF(D207=Opslag!#REF!,IF(F207 &gt; 0,"!",""),IF(D207=Opslag!#REF!,IF(F207 &gt; 0,"!",""),IF(D207=Opslag!#REF!,IF(F207 &gt; 0,"!",""),IF(D207=Opslag!#REF!,IF(F207 &gt; 0,"!",""),IF(D207=Opslag!#REF!,IF(F207 &gt; 0,"!",""),))))))))))</f>
        <v>#REF!</v>
      </c>
      <c r="H207" s="206"/>
      <c r="I207" s="209"/>
      <c r="J207" s="210" t="e">
        <f>IF(H207='Rammetal og satser'!#REF!,IF(I207="ja","!",""),"")</f>
        <v>#REF!</v>
      </c>
    </row>
    <row r="208" spans="1:10" ht="16.2" x14ac:dyDescent="0.4">
      <c r="A208" s="13"/>
      <c r="B208" s="206"/>
      <c r="C208" s="280"/>
      <c r="D208" s="283" t="str">
        <f>IF(C208="","",VLOOKUP(C208,'Ark1'!$A$1:$C$496,2,FALSE))</f>
        <v/>
      </c>
      <c r="E208" s="281"/>
      <c r="F208" s="207"/>
      <c r="G208" s="208" t="e">
        <f>IF(D208=Opslag!$B$2,IF(F208 &gt; 0,"!",""),IF(D208=Opslag!$B$3,IF(F208 &gt; 0,"!",""),IF(D208=Opslag!$B$4,IF(F208 &gt; 0,"!",""),IF(D208=Opslag!#REF!,IF(F208 &gt; 0,"!",""),IF(D208=Opslag!#REF!,IF(F208 &gt; 0,"!",""),IF(D208=Opslag!#REF!,IF(F208 &gt; 0,"!",""),IF(D208=Opslag!#REF!,IF(F208 &gt; 0,"!",""),IF(D208=Opslag!#REF!,IF(F208 &gt; 0,"!",""),IF(D208=Opslag!#REF!,IF(F208 &gt; 0,"!",""),IF(D208=Opslag!#REF!,IF(F208 &gt; 0,"!",""),))))))))))</f>
        <v>#REF!</v>
      </c>
      <c r="H208" s="206"/>
      <c r="I208" s="209"/>
      <c r="J208" s="210" t="e">
        <f>IF(H208='Rammetal og satser'!#REF!,IF(I208="ja","!",""),"")</f>
        <v>#REF!</v>
      </c>
    </row>
    <row r="209" spans="1:10" ht="16.2" x14ac:dyDescent="0.4">
      <c r="A209" s="13"/>
      <c r="B209" s="206"/>
      <c r="C209" s="280"/>
      <c r="D209" s="283" t="str">
        <f>IF(C209="","",VLOOKUP(C209,'Ark1'!$A$1:$C$496,2,FALSE))</f>
        <v/>
      </c>
      <c r="E209" s="281"/>
      <c r="F209" s="207"/>
      <c r="G209" s="208" t="e">
        <f>IF(D209=Opslag!$B$2,IF(F209 &gt; 0,"!",""),IF(D209=Opslag!$B$3,IF(F209 &gt; 0,"!",""),IF(D209=Opslag!$B$4,IF(F209 &gt; 0,"!",""),IF(D209=Opslag!#REF!,IF(F209 &gt; 0,"!",""),IF(D209=Opslag!#REF!,IF(F209 &gt; 0,"!",""),IF(D209=Opslag!#REF!,IF(F209 &gt; 0,"!",""),IF(D209=Opslag!#REF!,IF(F209 &gt; 0,"!",""),IF(D209=Opslag!#REF!,IF(F209 &gt; 0,"!",""),IF(D209=Opslag!#REF!,IF(F209 &gt; 0,"!",""),IF(D209=Opslag!#REF!,IF(F209 &gt; 0,"!",""),))))))))))</f>
        <v>#REF!</v>
      </c>
      <c r="H209" s="206"/>
      <c r="I209" s="209"/>
      <c r="J209" s="210" t="e">
        <f>IF(H209='Rammetal og satser'!#REF!,IF(I209="ja","!",""),"")</f>
        <v>#REF!</v>
      </c>
    </row>
    <row r="210" spans="1:10" ht="16.2" x14ac:dyDescent="0.4">
      <c r="A210" s="13"/>
      <c r="B210" s="206"/>
      <c r="C210" s="280"/>
      <c r="D210" s="283" t="str">
        <f>IF(C210="","",VLOOKUP(C210,'Ark1'!$A$1:$C$496,2,FALSE))</f>
        <v/>
      </c>
      <c r="E210" s="281"/>
      <c r="F210" s="207"/>
      <c r="G210" s="208" t="e">
        <f>IF(D210=Opslag!$B$2,IF(F210 &gt; 0,"!",""),IF(D210=Opslag!$B$3,IF(F210 &gt; 0,"!",""),IF(D210=Opslag!$B$4,IF(F210 &gt; 0,"!",""),IF(D210=Opslag!#REF!,IF(F210 &gt; 0,"!",""),IF(D210=Opslag!#REF!,IF(F210 &gt; 0,"!",""),IF(D210=Opslag!#REF!,IF(F210 &gt; 0,"!",""),IF(D210=Opslag!#REF!,IF(F210 &gt; 0,"!",""),IF(D210=Opslag!#REF!,IF(F210 &gt; 0,"!",""),IF(D210=Opslag!#REF!,IF(F210 &gt; 0,"!",""),IF(D210=Opslag!#REF!,IF(F210 &gt; 0,"!",""),))))))))))</f>
        <v>#REF!</v>
      </c>
      <c r="H210" s="206"/>
      <c r="I210" s="209"/>
      <c r="J210" s="210" t="e">
        <f>IF(H210='Rammetal og satser'!#REF!,IF(I210="ja","!",""),"")</f>
        <v>#REF!</v>
      </c>
    </row>
    <row r="211" spans="1:10" ht="16.2" x14ac:dyDescent="0.4">
      <c r="A211" s="13"/>
      <c r="B211" s="206"/>
      <c r="C211" s="280"/>
      <c r="D211" s="283" t="str">
        <f>IF(C211="","",VLOOKUP(C211,'Ark1'!$A$1:$C$496,2,FALSE))</f>
        <v/>
      </c>
      <c r="E211" s="281"/>
      <c r="F211" s="207"/>
      <c r="G211" s="208" t="e">
        <f>IF(D211=Opslag!$B$2,IF(F211 &gt; 0,"!",""),IF(D211=Opslag!$B$3,IF(F211 &gt; 0,"!",""),IF(D211=Opslag!$B$4,IF(F211 &gt; 0,"!",""),IF(D211=Opslag!#REF!,IF(F211 &gt; 0,"!",""),IF(D211=Opslag!#REF!,IF(F211 &gt; 0,"!",""),IF(D211=Opslag!#REF!,IF(F211 &gt; 0,"!",""),IF(D211=Opslag!#REF!,IF(F211 &gt; 0,"!",""),IF(D211=Opslag!#REF!,IF(F211 &gt; 0,"!",""),IF(D211=Opslag!#REF!,IF(F211 &gt; 0,"!",""),IF(D211=Opslag!#REF!,IF(F211 &gt; 0,"!",""),))))))))))</f>
        <v>#REF!</v>
      </c>
      <c r="H211" s="206"/>
      <c r="I211" s="209"/>
      <c r="J211" s="210" t="e">
        <f>IF(H211='Rammetal og satser'!#REF!,IF(I211="ja","!",""),"")</f>
        <v>#REF!</v>
      </c>
    </row>
    <row r="212" spans="1:10" ht="16.2" x14ac:dyDescent="0.4">
      <c r="A212" s="13"/>
      <c r="B212" s="206"/>
      <c r="C212" s="280"/>
      <c r="D212" s="283" t="str">
        <f>IF(C212="","",VLOOKUP(C212,'Ark1'!$A$1:$C$496,2,FALSE))</f>
        <v/>
      </c>
      <c r="E212" s="281"/>
      <c r="F212" s="207"/>
      <c r="G212" s="208" t="e">
        <f>IF(D212=Opslag!$B$2,IF(F212 &gt; 0,"!",""),IF(D212=Opslag!$B$3,IF(F212 &gt; 0,"!",""),IF(D212=Opslag!$B$4,IF(F212 &gt; 0,"!",""),IF(D212=Opslag!#REF!,IF(F212 &gt; 0,"!",""),IF(D212=Opslag!#REF!,IF(F212 &gt; 0,"!",""),IF(D212=Opslag!#REF!,IF(F212 &gt; 0,"!",""),IF(D212=Opslag!#REF!,IF(F212 &gt; 0,"!",""),IF(D212=Opslag!#REF!,IF(F212 &gt; 0,"!",""),IF(D212=Opslag!#REF!,IF(F212 &gt; 0,"!",""),IF(D212=Opslag!#REF!,IF(F212 &gt; 0,"!",""),))))))))))</f>
        <v>#REF!</v>
      </c>
      <c r="H212" s="206"/>
      <c r="I212" s="209"/>
      <c r="J212" s="210" t="e">
        <f>IF(H212='Rammetal og satser'!#REF!,IF(I212="ja","!",""),"")</f>
        <v>#REF!</v>
      </c>
    </row>
    <row r="213" spans="1:10" ht="16.2" x14ac:dyDescent="0.4">
      <c r="A213" s="13"/>
      <c r="B213" s="206"/>
      <c r="C213" s="280"/>
      <c r="D213" s="283" t="str">
        <f>IF(C213="","",VLOOKUP(C213,'Ark1'!$A$1:$C$496,2,FALSE))</f>
        <v/>
      </c>
      <c r="E213" s="281"/>
      <c r="F213" s="207"/>
      <c r="G213" s="208" t="e">
        <f>IF(D213=Opslag!$B$2,IF(F213 &gt; 0,"!",""),IF(D213=Opslag!$B$3,IF(F213 &gt; 0,"!",""),IF(D213=Opslag!$B$4,IF(F213 &gt; 0,"!",""),IF(D213=Opslag!#REF!,IF(F213 &gt; 0,"!",""),IF(D213=Opslag!#REF!,IF(F213 &gt; 0,"!",""),IF(D213=Opslag!#REF!,IF(F213 &gt; 0,"!",""),IF(D213=Opslag!#REF!,IF(F213 &gt; 0,"!",""),IF(D213=Opslag!#REF!,IF(F213 &gt; 0,"!",""),IF(D213=Opslag!#REF!,IF(F213 &gt; 0,"!",""),IF(D213=Opslag!#REF!,IF(F213 &gt; 0,"!",""),))))))))))</f>
        <v>#REF!</v>
      </c>
      <c r="H213" s="206"/>
      <c r="I213" s="209"/>
      <c r="J213" s="210" t="e">
        <f>IF(H213='Rammetal og satser'!#REF!,IF(I213="ja","!",""),"")</f>
        <v>#REF!</v>
      </c>
    </row>
    <row r="214" spans="1:10" ht="16.2" x14ac:dyDescent="0.4">
      <c r="A214" s="13"/>
      <c r="B214" s="206"/>
      <c r="C214" s="280"/>
      <c r="D214" s="283" t="str">
        <f>IF(C214="","",VLOOKUP(C214,'Ark1'!$A$1:$C$496,2,FALSE))</f>
        <v/>
      </c>
      <c r="E214" s="281"/>
      <c r="F214" s="207"/>
      <c r="G214" s="208" t="e">
        <f>IF(D214=Opslag!$B$2,IF(F214 &gt; 0,"!",""),IF(D214=Opslag!$B$3,IF(F214 &gt; 0,"!",""),IF(D214=Opslag!$B$4,IF(F214 &gt; 0,"!",""),IF(D214=Opslag!#REF!,IF(F214 &gt; 0,"!",""),IF(D214=Opslag!#REF!,IF(F214 &gt; 0,"!",""),IF(D214=Opslag!#REF!,IF(F214 &gt; 0,"!",""),IF(D214=Opslag!#REF!,IF(F214 &gt; 0,"!",""),IF(D214=Opslag!#REF!,IF(F214 &gt; 0,"!",""),IF(D214=Opslag!#REF!,IF(F214 &gt; 0,"!",""),IF(D214=Opslag!#REF!,IF(F214 &gt; 0,"!",""),))))))))))</f>
        <v>#REF!</v>
      </c>
      <c r="H214" s="206"/>
      <c r="I214" s="209"/>
      <c r="J214" s="210" t="e">
        <f>IF(H214='Rammetal og satser'!#REF!,IF(I214="ja","!",""),"")</f>
        <v>#REF!</v>
      </c>
    </row>
    <row r="215" spans="1:10" ht="16.2" x14ac:dyDescent="0.4">
      <c r="A215" s="13"/>
      <c r="B215" s="206"/>
      <c r="C215" s="280"/>
      <c r="D215" s="283" t="str">
        <f>IF(C215="","",VLOOKUP(C215,'Ark1'!$A$1:$C$496,2,FALSE))</f>
        <v/>
      </c>
      <c r="E215" s="281"/>
      <c r="F215" s="207"/>
      <c r="G215" s="208" t="e">
        <f>IF(D215=Opslag!$B$2,IF(F215 &gt; 0,"!",""),IF(D215=Opslag!$B$3,IF(F215 &gt; 0,"!",""),IF(D215=Opslag!$B$4,IF(F215 &gt; 0,"!",""),IF(D215=Opslag!#REF!,IF(F215 &gt; 0,"!",""),IF(D215=Opslag!#REF!,IF(F215 &gt; 0,"!",""),IF(D215=Opslag!#REF!,IF(F215 &gt; 0,"!",""),IF(D215=Opslag!#REF!,IF(F215 &gt; 0,"!",""),IF(D215=Opslag!#REF!,IF(F215 &gt; 0,"!",""),IF(D215=Opslag!#REF!,IF(F215 &gt; 0,"!",""),IF(D215=Opslag!#REF!,IF(F215 &gt; 0,"!",""),))))))))))</f>
        <v>#REF!</v>
      </c>
      <c r="H215" s="206"/>
      <c r="I215" s="209"/>
      <c r="J215" s="210" t="e">
        <f>IF(H215='Rammetal og satser'!#REF!,IF(I215="ja","!",""),"")</f>
        <v>#REF!</v>
      </c>
    </row>
    <row r="216" spans="1:10" ht="16.2" x14ac:dyDescent="0.4">
      <c r="A216" s="13"/>
      <c r="B216" s="206"/>
      <c r="C216" s="280"/>
      <c r="D216" s="283" t="str">
        <f>IF(C216="","",VLOOKUP(C216,'Ark1'!$A$1:$C$496,2,FALSE))</f>
        <v/>
      </c>
      <c r="E216" s="281"/>
      <c r="F216" s="207"/>
      <c r="G216" s="208" t="e">
        <f>IF(D216=Opslag!$B$2,IF(F216 &gt; 0,"!",""),IF(D216=Opslag!$B$3,IF(F216 &gt; 0,"!",""),IF(D216=Opslag!$B$4,IF(F216 &gt; 0,"!",""),IF(D216=Opslag!#REF!,IF(F216 &gt; 0,"!",""),IF(D216=Opslag!#REF!,IF(F216 &gt; 0,"!",""),IF(D216=Opslag!#REF!,IF(F216 &gt; 0,"!",""),IF(D216=Opslag!#REF!,IF(F216 &gt; 0,"!",""),IF(D216=Opslag!#REF!,IF(F216 &gt; 0,"!",""),IF(D216=Opslag!#REF!,IF(F216 &gt; 0,"!",""),IF(D216=Opslag!#REF!,IF(F216 &gt; 0,"!",""),))))))))))</f>
        <v>#REF!</v>
      </c>
      <c r="H216" s="206"/>
      <c r="I216" s="209"/>
      <c r="J216" s="210" t="e">
        <f>IF(H216='Rammetal og satser'!#REF!,IF(I216="ja","!",""),"")</f>
        <v>#REF!</v>
      </c>
    </row>
    <row r="217" spans="1:10" ht="16.2" x14ac:dyDescent="0.4">
      <c r="A217" s="13"/>
      <c r="B217" s="206"/>
      <c r="C217" s="280"/>
      <c r="D217" s="283" t="str">
        <f>IF(C217="","",VLOOKUP(C217,'Ark1'!$A$1:$C$496,2,FALSE))</f>
        <v/>
      </c>
      <c r="E217" s="281"/>
      <c r="F217" s="207"/>
      <c r="G217" s="208" t="e">
        <f>IF(D217=Opslag!$B$2,IF(F217 &gt; 0,"!",""),IF(D217=Opslag!$B$3,IF(F217 &gt; 0,"!",""),IF(D217=Opslag!$B$4,IF(F217 &gt; 0,"!",""),IF(D217=Opslag!#REF!,IF(F217 &gt; 0,"!",""),IF(D217=Opslag!#REF!,IF(F217 &gt; 0,"!",""),IF(D217=Opslag!#REF!,IF(F217 &gt; 0,"!",""),IF(D217=Opslag!#REF!,IF(F217 &gt; 0,"!",""),IF(D217=Opslag!#REF!,IF(F217 &gt; 0,"!",""),IF(D217=Opslag!#REF!,IF(F217 &gt; 0,"!",""),IF(D217=Opslag!#REF!,IF(F217 &gt; 0,"!",""),))))))))))</f>
        <v>#REF!</v>
      </c>
      <c r="H217" s="206"/>
      <c r="I217" s="209"/>
      <c r="J217" s="210" t="e">
        <f>IF(H217='Rammetal og satser'!#REF!,IF(I217="ja","!",""),"")</f>
        <v>#REF!</v>
      </c>
    </row>
    <row r="218" spans="1:10" ht="16.2" x14ac:dyDescent="0.4">
      <c r="A218" s="13"/>
      <c r="B218" s="206"/>
      <c r="C218" s="280"/>
      <c r="D218" s="283" t="str">
        <f>IF(C218="","",VLOOKUP(C218,'Ark1'!$A$1:$C$496,2,FALSE))</f>
        <v/>
      </c>
      <c r="E218" s="281"/>
      <c r="F218" s="207"/>
      <c r="G218" s="208" t="e">
        <f>IF(D218=Opslag!$B$2,IF(F218 &gt; 0,"!",""),IF(D218=Opslag!$B$3,IF(F218 &gt; 0,"!",""),IF(D218=Opslag!$B$4,IF(F218 &gt; 0,"!",""),IF(D218=Opslag!#REF!,IF(F218 &gt; 0,"!",""),IF(D218=Opslag!#REF!,IF(F218 &gt; 0,"!",""),IF(D218=Opslag!#REF!,IF(F218 &gt; 0,"!",""),IF(D218=Opslag!#REF!,IF(F218 &gt; 0,"!",""),IF(D218=Opslag!#REF!,IF(F218 &gt; 0,"!",""),IF(D218=Opslag!#REF!,IF(F218 &gt; 0,"!",""),IF(D218=Opslag!#REF!,IF(F218 &gt; 0,"!",""),))))))))))</f>
        <v>#REF!</v>
      </c>
      <c r="H218" s="206"/>
      <c r="I218" s="209"/>
      <c r="J218" s="210" t="e">
        <f>IF(H218='Rammetal og satser'!#REF!,IF(I218="ja","!",""),"")</f>
        <v>#REF!</v>
      </c>
    </row>
    <row r="219" spans="1:10" ht="16.2" x14ac:dyDescent="0.4">
      <c r="A219" s="13"/>
      <c r="B219" s="206"/>
      <c r="C219" s="280"/>
      <c r="D219" s="283" t="str">
        <f>IF(C219="","",VLOOKUP(C219,'Ark1'!$A$1:$C$496,2,FALSE))</f>
        <v/>
      </c>
      <c r="E219" s="281"/>
      <c r="F219" s="207"/>
      <c r="G219" s="208" t="e">
        <f>IF(D219=Opslag!$B$2,IF(F219 &gt; 0,"!",""),IF(D219=Opslag!$B$3,IF(F219 &gt; 0,"!",""),IF(D219=Opslag!$B$4,IF(F219 &gt; 0,"!",""),IF(D219=Opslag!#REF!,IF(F219 &gt; 0,"!",""),IF(D219=Opslag!#REF!,IF(F219 &gt; 0,"!",""),IF(D219=Opslag!#REF!,IF(F219 &gt; 0,"!",""),IF(D219=Opslag!#REF!,IF(F219 &gt; 0,"!",""),IF(D219=Opslag!#REF!,IF(F219 &gt; 0,"!",""),IF(D219=Opslag!#REF!,IF(F219 &gt; 0,"!",""),IF(D219=Opslag!#REF!,IF(F219 &gt; 0,"!",""),))))))))))</f>
        <v>#REF!</v>
      </c>
      <c r="H219" s="206"/>
      <c r="I219" s="209"/>
      <c r="J219" s="210" t="e">
        <f>IF(H219='Rammetal og satser'!#REF!,IF(I219="ja","!",""),"")</f>
        <v>#REF!</v>
      </c>
    </row>
    <row r="220" spans="1:10" ht="16.2" x14ac:dyDescent="0.4">
      <c r="A220" s="13"/>
      <c r="B220" s="206"/>
      <c r="C220" s="280"/>
      <c r="D220" s="283" t="str">
        <f>IF(C220="","",VLOOKUP(C220,'Ark1'!$A$1:$C$496,2,FALSE))</f>
        <v/>
      </c>
      <c r="E220" s="281"/>
      <c r="F220" s="207"/>
      <c r="G220" s="208" t="e">
        <f>IF(D220=Opslag!$B$2,IF(F220 &gt; 0,"!",""),IF(D220=Opslag!$B$3,IF(F220 &gt; 0,"!",""),IF(D220=Opslag!$B$4,IF(F220 &gt; 0,"!",""),IF(D220=Opslag!#REF!,IF(F220 &gt; 0,"!",""),IF(D220=Opslag!#REF!,IF(F220 &gt; 0,"!",""),IF(D220=Opslag!#REF!,IF(F220 &gt; 0,"!",""),IF(D220=Opslag!#REF!,IF(F220 &gt; 0,"!",""),IF(D220=Opslag!#REF!,IF(F220 &gt; 0,"!",""),IF(D220=Opslag!#REF!,IF(F220 &gt; 0,"!",""),IF(D220=Opslag!#REF!,IF(F220 &gt; 0,"!",""),))))))))))</f>
        <v>#REF!</v>
      </c>
      <c r="H220" s="206"/>
      <c r="I220" s="209"/>
      <c r="J220" s="210" t="e">
        <f>IF(H220='Rammetal og satser'!#REF!,IF(I220="ja","!",""),"")</f>
        <v>#REF!</v>
      </c>
    </row>
    <row r="221" spans="1:10" ht="16.2" x14ac:dyDescent="0.4">
      <c r="A221" s="13"/>
      <c r="B221" s="206"/>
      <c r="C221" s="280"/>
      <c r="D221" s="283" t="str">
        <f>IF(C221="","",VLOOKUP(C221,'Ark1'!$A$1:$C$496,2,FALSE))</f>
        <v/>
      </c>
      <c r="E221" s="281"/>
      <c r="F221" s="207"/>
      <c r="G221" s="208" t="e">
        <f>IF(D221=Opslag!$B$2,IF(F221 &gt; 0,"!",""),IF(D221=Opslag!$B$3,IF(F221 &gt; 0,"!",""),IF(D221=Opslag!$B$4,IF(F221 &gt; 0,"!",""),IF(D221=Opslag!#REF!,IF(F221 &gt; 0,"!",""),IF(D221=Opslag!#REF!,IF(F221 &gt; 0,"!",""),IF(D221=Opslag!#REF!,IF(F221 &gt; 0,"!",""),IF(D221=Opslag!#REF!,IF(F221 &gt; 0,"!",""),IF(D221=Opslag!#REF!,IF(F221 &gt; 0,"!",""),IF(D221=Opslag!#REF!,IF(F221 &gt; 0,"!",""),IF(D221=Opslag!#REF!,IF(F221 &gt; 0,"!",""),))))))))))</f>
        <v>#REF!</v>
      </c>
      <c r="H221" s="206"/>
      <c r="I221" s="209"/>
      <c r="J221" s="210" t="e">
        <f>IF(H221='Rammetal og satser'!#REF!,IF(I221="ja","!",""),"")</f>
        <v>#REF!</v>
      </c>
    </row>
    <row r="222" spans="1:10" ht="16.2" x14ac:dyDescent="0.4">
      <c r="A222" s="13"/>
      <c r="B222" s="206"/>
      <c r="C222" s="280"/>
      <c r="D222" s="283" t="str">
        <f>IF(C222="","",VLOOKUP(C222,'Ark1'!$A$1:$C$496,2,FALSE))</f>
        <v/>
      </c>
      <c r="E222" s="281"/>
      <c r="F222" s="207"/>
      <c r="G222" s="208" t="e">
        <f>IF(D222=Opslag!$B$2,IF(F222 &gt; 0,"!",""),IF(D222=Opslag!$B$3,IF(F222 &gt; 0,"!",""),IF(D222=Opslag!$B$4,IF(F222 &gt; 0,"!",""),IF(D222=Opslag!#REF!,IF(F222 &gt; 0,"!",""),IF(D222=Opslag!#REF!,IF(F222 &gt; 0,"!",""),IF(D222=Opslag!#REF!,IF(F222 &gt; 0,"!",""),IF(D222=Opslag!#REF!,IF(F222 &gt; 0,"!",""),IF(D222=Opslag!#REF!,IF(F222 &gt; 0,"!",""),IF(D222=Opslag!#REF!,IF(F222 &gt; 0,"!",""),IF(D222=Opslag!#REF!,IF(F222 &gt; 0,"!",""),))))))))))</f>
        <v>#REF!</v>
      </c>
      <c r="H222" s="206"/>
      <c r="I222" s="209"/>
      <c r="J222" s="210" t="e">
        <f>IF(H222='Rammetal og satser'!#REF!,IF(I222="ja","!",""),"")</f>
        <v>#REF!</v>
      </c>
    </row>
    <row r="223" spans="1:10" ht="16.2" x14ac:dyDescent="0.4">
      <c r="A223" s="13"/>
      <c r="B223" s="206"/>
      <c r="C223" s="280"/>
      <c r="D223" s="283" t="str">
        <f>IF(C223="","",VLOOKUP(C223,'Ark1'!$A$1:$C$496,2,FALSE))</f>
        <v/>
      </c>
      <c r="E223" s="281"/>
      <c r="F223" s="207"/>
      <c r="G223" s="208" t="e">
        <f>IF(D223=Opslag!$B$2,IF(F223 &gt; 0,"!",""),IF(D223=Opslag!$B$3,IF(F223 &gt; 0,"!",""),IF(D223=Opslag!$B$4,IF(F223 &gt; 0,"!",""),IF(D223=Opslag!#REF!,IF(F223 &gt; 0,"!",""),IF(D223=Opslag!#REF!,IF(F223 &gt; 0,"!",""),IF(D223=Opslag!#REF!,IF(F223 &gt; 0,"!",""),IF(D223=Opslag!#REF!,IF(F223 &gt; 0,"!",""),IF(D223=Opslag!#REF!,IF(F223 &gt; 0,"!",""),IF(D223=Opslag!#REF!,IF(F223 &gt; 0,"!",""),IF(D223=Opslag!#REF!,IF(F223 &gt; 0,"!",""),))))))))))</f>
        <v>#REF!</v>
      </c>
      <c r="H223" s="206"/>
      <c r="I223" s="209"/>
      <c r="J223" s="210" t="e">
        <f>IF(H223='Rammetal og satser'!#REF!,IF(I223="ja","!",""),"")</f>
        <v>#REF!</v>
      </c>
    </row>
    <row r="224" spans="1:10" ht="16.2" x14ac:dyDescent="0.4">
      <c r="A224" s="13"/>
      <c r="B224" s="206"/>
      <c r="C224" s="280"/>
      <c r="D224" s="283" t="str">
        <f>IF(C224="","",VLOOKUP(C224,'Ark1'!$A$1:$C$496,2,FALSE))</f>
        <v/>
      </c>
      <c r="E224" s="281"/>
      <c r="F224" s="207"/>
      <c r="G224" s="208" t="e">
        <f>IF(D224=Opslag!$B$2,IF(F224 &gt; 0,"!",""),IF(D224=Opslag!$B$3,IF(F224 &gt; 0,"!",""),IF(D224=Opslag!$B$4,IF(F224 &gt; 0,"!",""),IF(D224=Opslag!#REF!,IF(F224 &gt; 0,"!",""),IF(D224=Opslag!#REF!,IF(F224 &gt; 0,"!",""),IF(D224=Opslag!#REF!,IF(F224 &gt; 0,"!",""),IF(D224=Opslag!#REF!,IF(F224 &gt; 0,"!",""),IF(D224=Opslag!#REF!,IF(F224 &gt; 0,"!",""),IF(D224=Opslag!#REF!,IF(F224 &gt; 0,"!",""),IF(D224=Opslag!#REF!,IF(F224 &gt; 0,"!",""),))))))))))</f>
        <v>#REF!</v>
      </c>
      <c r="H224" s="206"/>
      <c r="I224" s="209"/>
      <c r="J224" s="210" t="e">
        <f>IF(H224='Rammetal og satser'!#REF!,IF(I224="ja","!",""),"")</f>
        <v>#REF!</v>
      </c>
    </row>
    <row r="225" spans="1:10" ht="16.2" x14ac:dyDescent="0.4">
      <c r="A225" s="13"/>
      <c r="B225" s="206"/>
      <c r="C225" s="280"/>
      <c r="D225" s="283" t="str">
        <f>IF(C225="","",VLOOKUP(C225,'Ark1'!$A$1:$C$496,2,FALSE))</f>
        <v/>
      </c>
      <c r="E225" s="281"/>
      <c r="F225" s="207"/>
      <c r="G225" s="208" t="e">
        <f>IF(D225=Opslag!$B$2,IF(F225 &gt; 0,"!",""),IF(D225=Opslag!$B$3,IF(F225 &gt; 0,"!",""),IF(D225=Opslag!$B$4,IF(F225 &gt; 0,"!",""),IF(D225=Opslag!#REF!,IF(F225 &gt; 0,"!",""),IF(D225=Opslag!#REF!,IF(F225 &gt; 0,"!",""),IF(D225=Opslag!#REF!,IF(F225 &gt; 0,"!",""),IF(D225=Opslag!#REF!,IF(F225 &gt; 0,"!",""),IF(D225=Opslag!#REF!,IF(F225 &gt; 0,"!",""),IF(D225=Opslag!#REF!,IF(F225 &gt; 0,"!",""),IF(D225=Opslag!#REF!,IF(F225 &gt; 0,"!",""),))))))))))</f>
        <v>#REF!</v>
      </c>
      <c r="H225" s="206"/>
      <c r="I225" s="209"/>
      <c r="J225" s="210" t="e">
        <f>IF(H225='Rammetal og satser'!#REF!,IF(I225="ja","!",""),"")</f>
        <v>#REF!</v>
      </c>
    </row>
    <row r="226" spans="1:10" ht="16.2" x14ac:dyDescent="0.4">
      <c r="A226" s="13"/>
      <c r="B226" s="206"/>
      <c r="C226" s="280"/>
      <c r="D226" s="283" t="str">
        <f>IF(C226="","",VLOOKUP(C226,'Ark1'!$A$1:$C$496,2,FALSE))</f>
        <v/>
      </c>
      <c r="E226" s="281"/>
      <c r="F226" s="207"/>
      <c r="G226" s="208" t="e">
        <f>IF(D226=Opslag!$B$2,IF(F226 &gt; 0,"!",""),IF(D226=Opslag!$B$3,IF(F226 &gt; 0,"!",""),IF(D226=Opslag!$B$4,IF(F226 &gt; 0,"!",""),IF(D226=Opslag!#REF!,IF(F226 &gt; 0,"!",""),IF(D226=Opslag!#REF!,IF(F226 &gt; 0,"!",""),IF(D226=Opslag!#REF!,IF(F226 &gt; 0,"!",""),IF(D226=Opslag!#REF!,IF(F226 &gt; 0,"!",""),IF(D226=Opslag!#REF!,IF(F226 &gt; 0,"!",""),IF(D226=Opslag!#REF!,IF(F226 &gt; 0,"!",""),IF(D226=Opslag!#REF!,IF(F226 &gt; 0,"!",""),))))))))))</f>
        <v>#REF!</v>
      </c>
      <c r="H226" s="206"/>
      <c r="I226" s="209"/>
      <c r="J226" s="210" t="e">
        <f>IF(H226='Rammetal og satser'!#REF!,IF(I226="ja","!",""),"")</f>
        <v>#REF!</v>
      </c>
    </row>
    <row r="227" spans="1:10" ht="16.2" x14ac:dyDescent="0.4">
      <c r="A227" s="13"/>
      <c r="B227" s="206"/>
      <c r="C227" s="280"/>
      <c r="D227" s="283" t="str">
        <f>IF(C227="","",VLOOKUP(C227,'Ark1'!$A$1:$C$496,2,FALSE))</f>
        <v/>
      </c>
      <c r="E227" s="281"/>
      <c r="F227" s="207"/>
      <c r="G227" s="208" t="e">
        <f>IF(D227=Opslag!$B$2,IF(F227 &gt; 0,"!",""),IF(D227=Opslag!$B$3,IF(F227 &gt; 0,"!",""),IF(D227=Opslag!$B$4,IF(F227 &gt; 0,"!",""),IF(D227=Opslag!#REF!,IF(F227 &gt; 0,"!",""),IF(D227=Opslag!#REF!,IF(F227 &gt; 0,"!",""),IF(D227=Opslag!#REF!,IF(F227 &gt; 0,"!",""),IF(D227=Opslag!#REF!,IF(F227 &gt; 0,"!",""),IF(D227=Opslag!#REF!,IF(F227 &gt; 0,"!",""),IF(D227=Opslag!#REF!,IF(F227 &gt; 0,"!",""),IF(D227=Opslag!#REF!,IF(F227 &gt; 0,"!",""),))))))))))</f>
        <v>#REF!</v>
      </c>
      <c r="H227" s="206"/>
      <c r="I227" s="209"/>
      <c r="J227" s="210" t="e">
        <f>IF(H227='Rammetal og satser'!#REF!,IF(I227="ja","!",""),"")</f>
        <v>#REF!</v>
      </c>
    </row>
    <row r="228" spans="1:10" ht="16.2" x14ac:dyDescent="0.4">
      <c r="A228" s="13"/>
      <c r="B228" s="206"/>
      <c r="C228" s="280"/>
      <c r="D228" s="283" t="str">
        <f>IF(C228="","",VLOOKUP(C228,'Ark1'!$A$1:$C$496,2,FALSE))</f>
        <v/>
      </c>
      <c r="E228" s="281"/>
      <c r="F228" s="207"/>
      <c r="G228" s="208" t="e">
        <f>IF(D228=Opslag!$B$2,IF(F228 &gt; 0,"!",""),IF(D228=Opslag!$B$3,IF(F228 &gt; 0,"!",""),IF(D228=Opslag!$B$4,IF(F228 &gt; 0,"!",""),IF(D228=Opslag!#REF!,IF(F228 &gt; 0,"!",""),IF(D228=Opslag!#REF!,IF(F228 &gt; 0,"!",""),IF(D228=Opslag!#REF!,IF(F228 &gt; 0,"!",""),IF(D228=Opslag!#REF!,IF(F228 &gt; 0,"!",""),IF(D228=Opslag!#REF!,IF(F228 &gt; 0,"!",""),IF(D228=Opslag!#REF!,IF(F228 &gt; 0,"!",""),IF(D228=Opslag!#REF!,IF(F228 &gt; 0,"!",""),))))))))))</f>
        <v>#REF!</v>
      </c>
      <c r="H228" s="206"/>
      <c r="I228" s="209"/>
      <c r="J228" s="210" t="e">
        <f>IF(H228='Rammetal og satser'!#REF!,IF(I228="ja","!",""),"")</f>
        <v>#REF!</v>
      </c>
    </row>
    <row r="229" spans="1:10" ht="16.2" x14ac:dyDescent="0.4">
      <c r="A229" s="13"/>
      <c r="B229" s="206"/>
      <c r="C229" s="280"/>
      <c r="D229" s="283" t="str">
        <f>IF(C229="","",VLOOKUP(C229,'Ark1'!$A$1:$C$496,2,FALSE))</f>
        <v/>
      </c>
      <c r="E229" s="281"/>
      <c r="F229" s="207"/>
      <c r="G229" s="208" t="e">
        <f>IF(D229=Opslag!$B$2,IF(F229 &gt; 0,"!",""),IF(D229=Opslag!$B$3,IF(F229 &gt; 0,"!",""),IF(D229=Opslag!$B$4,IF(F229 &gt; 0,"!",""),IF(D229=Opslag!#REF!,IF(F229 &gt; 0,"!",""),IF(D229=Opslag!#REF!,IF(F229 &gt; 0,"!",""),IF(D229=Opslag!#REF!,IF(F229 &gt; 0,"!",""),IF(D229=Opslag!#REF!,IF(F229 &gt; 0,"!",""),IF(D229=Opslag!#REF!,IF(F229 &gt; 0,"!",""),IF(D229=Opslag!#REF!,IF(F229 &gt; 0,"!",""),IF(D229=Opslag!#REF!,IF(F229 &gt; 0,"!",""),))))))))))</f>
        <v>#REF!</v>
      </c>
      <c r="H229" s="206"/>
      <c r="I229" s="209"/>
      <c r="J229" s="210" t="e">
        <f>IF(H229='Rammetal og satser'!#REF!,IF(I229="ja","!",""),"")</f>
        <v>#REF!</v>
      </c>
    </row>
    <row r="230" spans="1:10" ht="16.2" x14ac:dyDescent="0.4">
      <c r="A230" s="13"/>
      <c r="B230" s="206"/>
      <c r="C230" s="280"/>
      <c r="D230" s="283" t="str">
        <f>IF(C230="","",VLOOKUP(C230,'Ark1'!$A$1:$C$496,2,FALSE))</f>
        <v/>
      </c>
      <c r="E230" s="281"/>
      <c r="F230" s="207"/>
      <c r="G230" s="208" t="e">
        <f>IF(D230=Opslag!$B$2,IF(F230 &gt; 0,"!",""),IF(D230=Opslag!$B$3,IF(F230 &gt; 0,"!",""),IF(D230=Opslag!$B$4,IF(F230 &gt; 0,"!",""),IF(D230=Opslag!#REF!,IF(F230 &gt; 0,"!",""),IF(D230=Opslag!#REF!,IF(F230 &gt; 0,"!",""),IF(D230=Opslag!#REF!,IF(F230 &gt; 0,"!",""),IF(D230=Opslag!#REF!,IF(F230 &gt; 0,"!",""),IF(D230=Opslag!#REF!,IF(F230 &gt; 0,"!",""),IF(D230=Opslag!#REF!,IF(F230 &gt; 0,"!",""),IF(D230=Opslag!#REF!,IF(F230 &gt; 0,"!",""),))))))))))</f>
        <v>#REF!</v>
      </c>
      <c r="H230" s="206"/>
      <c r="I230" s="209"/>
      <c r="J230" s="210" t="e">
        <f>IF(H230='Rammetal og satser'!#REF!,IF(I230="ja","!",""),"")</f>
        <v>#REF!</v>
      </c>
    </row>
    <row r="231" spans="1:10" ht="16.2" x14ac:dyDescent="0.4">
      <c r="A231" s="13"/>
      <c r="B231" s="206"/>
      <c r="C231" s="280"/>
      <c r="D231" s="283" t="str">
        <f>IF(C231="","",VLOOKUP(C231,'Ark1'!$A$1:$C$496,2,FALSE))</f>
        <v/>
      </c>
      <c r="E231" s="281"/>
      <c r="F231" s="207"/>
      <c r="G231" s="208" t="e">
        <f>IF(D231=Opslag!$B$2,IF(F231 &gt; 0,"!",""),IF(D231=Opslag!$B$3,IF(F231 &gt; 0,"!",""),IF(D231=Opslag!$B$4,IF(F231 &gt; 0,"!",""),IF(D231=Opslag!#REF!,IF(F231 &gt; 0,"!",""),IF(D231=Opslag!#REF!,IF(F231 &gt; 0,"!",""),IF(D231=Opslag!#REF!,IF(F231 &gt; 0,"!",""),IF(D231=Opslag!#REF!,IF(F231 &gt; 0,"!",""),IF(D231=Opslag!#REF!,IF(F231 &gt; 0,"!",""),IF(D231=Opslag!#REF!,IF(F231 &gt; 0,"!",""),IF(D231=Opslag!#REF!,IF(F231 &gt; 0,"!",""),))))))))))</f>
        <v>#REF!</v>
      </c>
      <c r="H231" s="206"/>
      <c r="I231" s="209"/>
      <c r="J231" s="210" t="e">
        <f>IF(H231='Rammetal og satser'!#REF!,IF(I231="ja","!",""),"")</f>
        <v>#REF!</v>
      </c>
    </row>
    <row r="232" spans="1:10" ht="16.2" x14ac:dyDescent="0.4">
      <c r="A232" s="13"/>
      <c r="B232" s="206"/>
      <c r="C232" s="280"/>
      <c r="D232" s="283" t="str">
        <f>IF(C232="","",VLOOKUP(C232,'Ark1'!$A$1:$C$496,2,FALSE))</f>
        <v/>
      </c>
      <c r="E232" s="281"/>
      <c r="F232" s="207"/>
      <c r="G232" s="208" t="e">
        <f>IF(D232=Opslag!$B$2,IF(F232 &gt; 0,"!",""),IF(D232=Opslag!$B$3,IF(F232 &gt; 0,"!",""),IF(D232=Opslag!$B$4,IF(F232 &gt; 0,"!",""),IF(D232=Opslag!#REF!,IF(F232 &gt; 0,"!",""),IF(D232=Opslag!#REF!,IF(F232 &gt; 0,"!",""),IF(D232=Opslag!#REF!,IF(F232 &gt; 0,"!",""),IF(D232=Opslag!#REF!,IF(F232 &gt; 0,"!",""),IF(D232=Opslag!#REF!,IF(F232 &gt; 0,"!",""),IF(D232=Opslag!#REF!,IF(F232 &gt; 0,"!",""),IF(D232=Opslag!#REF!,IF(F232 &gt; 0,"!",""),))))))))))</f>
        <v>#REF!</v>
      </c>
      <c r="H232" s="206"/>
      <c r="I232" s="209"/>
      <c r="J232" s="210" t="e">
        <f>IF(H232='Rammetal og satser'!#REF!,IF(I232="ja","!",""),"")</f>
        <v>#REF!</v>
      </c>
    </row>
    <row r="233" spans="1:10" ht="16.2" x14ac:dyDescent="0.4">
      <c r="A233" s="13"/>
      <c r="B233" s="206"/>
      <c r="C233" s="280"/>
      <c r="D233" s="283" t="str">
        <f>IF(C233="","",VLOOKUP(C233,'Ark1'!$A$1:$C$496,2,FALSE))</f>
        <v/>
      </c>
      <c r="E233" s="281"/>
      <c r="F233" s="207"/>
      <c r="G233" s="208" t="e">
        <f>IF(D233=Opslag!$B$2,IF(F233 &gt; 0,"!",""),IF(D233=Opslag!$B$3,IF(F233 &gt; 0,"!",""),IF(D233=Opslag!$B$4,IF(F233 &gt; 0,"!",""),IF(D233=Opslag!#REF!,IF(F233 &gt; 0,"!",""),IF(D233=Opslag!#REF!,IF(F233 &gt; 0,"!",""),IF(D233=Opslag!#REF!,IF(F233 &gt; 0,"!",""),IF(D233=Opslag!#REF!,IF(F233 &gt; 0,"!",""),IF(D233=Opslag!#REF!,IF(F233 &gt; 0,"!",""),IF(D233=Opslag!#REF!,IF(F233 &gt; 0,"!",""),IF(D233=Opslag!#REF!,IF(F233 &gt; 0,"!",""),))))))))))</f>
        <v>#REF!</v>
      </c>
      <c r="H233" s="206"/>
      <c r="I233" s="209"/>
      <c r="J233" s="210" t="e">
        <f>IF(H233='Rammetal og satser'!#REF!,IF(I233="ja","!",""),"")</f>
        <v>#REF!</v>
      </c>
    </row>
    <row r="234" spans="1:10" ht="16.2" x14ac:dyDescent="0.4">
      <c r="A234" s="13"/>
      <c r="B234" s="206"/>
      <c r="C234" s="280"/>
      <c r="D234" s="283" t="str">
        <f>IF(C234="","",VLOOKUP(C234,'Ark1'!$A$1:$C$496,2,FALSE))</f>
        <v/>
      </c>
      <c r="E234" s="281"/>
      <c r="F234" s="207"/>
      <c r="G234" s="208" t="e">
        <f>IF(D234=Opslag!$B$2,IF(F234 &gt; 0,"!",""),IF(D234=Opslag!$B$3,IF(F234 &gt; 0,"!",""),IF(D234=Opslag!$B$4,IF(F234 &gt; 0,"!",""),IF(D234=Opslag!#REF!,IF(F234 &gt; 0,"!",""),IF(D234=Opslag!#REF!,IF(F234 &gt; 0,"!",""),IF(D234=Opslag!#REF!,IF(F234 &gt; 0,"!",""),IF(D234=Opslag!#REF!,IF(F234 &gt; 0,"!",""),IF(D234=Opslag!#REF!,IF(F234 &gt; 0,"!",""),IF(D234=Opslag!#REF!,IF(F234 &gt; 0,"!",""),IF(D234=Opslag!#REF!,IF(F234 &gt; 0,"!",""),))))))))))</f>
        <v>#REF!</v>
      </c>
      <c r="H234" s="206"/>
      <c r="I234" s="209"/>
      <c r="J234" s="210" t="e">
        <f>IF(H234='Rammetal og satser'!#REF!,IF(I234="ja","!",""),"")</f>
        <v>#REF!</v>
      </c>
    </row>
    <row r="235" spans="1:10" ht="16.2" x14ac:dyDescent="0.4">
      <c r="A235" s="13"/>
      <c r="B235" s="206"/>
      <c r="C235" s="280"/>
      <c r="D235" s="283" t="str">
        <f>IF(C235="","",VLOOKUP(C235,'Ark1'!$A$1:$C$496,2,FALSE))</f>
        <v/>
      </c>
      <c r="E235" s="281"/>
      <c r="F235" s="207"/>
      <c r="G235" s="208" t="e">
        <f>IF(D235=Opslag!$B$2,IF(F235 &gt; 0,"!",""),IF(D235=Opslag!$B$3,IF(F235 &gt; 0,"!",""),IF(D235=Opslag!$B$4,IF(F235 &gt; 0,"!",""),IF(D235=Opslag!#REF!,IF(F235 &gt; 0,"!",""),IF(D235=Opslag!#REF!,IF(F235 &gt; 0,"!",""),IF(D235=Opslag!#REF!,IF(F235 &gt; 0,"!",""),IF(D235=Opslag!#REF!,IF(F235 &gt; 0,"!",""),IF(D235=Opslag!#REF!,IF(F235 &gt; 0,"!",""),IF(D235=Opslag!#REF!,IF(F235 &gt; 0,"!",""),IF(D235=Opslag!#REF!,IF(F235 &gt; 0,"!",""),))))))))))</f>
        <v>#REF!</v>
      </c>
      <c r="H235" s="206"/>
      <c r="I235" s="209"/>
      <c r="J235" s="210" t="e">
        <f>IF(H235='Rammetal og satser'!#REF!,IF(I235="ja","!",""),"")</f>
        <v>#REF!</v>
      </c>
    </row>
    <row r="236" spans="1:10" ht="16.2" x14ac:dyDescent="0.4">
      <c r="A236" s="13"/>
      <c r="B236" s="206"/>
      <c r="C236" s="280"/>
      <c r="D236" s="283" t="str">
        <f>IF(C236="","",VLOOKUP(C236,'Ark1'!$A$1:$C$496,2,FALSE))</f>
        <v/>
      </c>
      <c r="E236" s="281"/>
      <c r="F236" s="207"/>
      <c r="G236" s="208" t="e">
        <f>IF(D236=Opslag!$B$2,IF(F236 &gt; 0,"!",""),IF(D236=Opslag!$B$3,IF(F236 &gt; 0,"!",""),IF(D236=Opslag!$B$4,IF(F236 &gt; 0,"!",""),IF(D236=Opslag!#REF!,IF(F236 &gt; 0,"!",""),IF(D236=Opslag!#REF!,IF(F236 &gt; 0,"!",""),IF(D236=Opslag!#REF!,IF(F236 &gt; 0,"!",""),IF(D236=Opslag!#REF!,IF(F236 &gt; 0,"!",""),IF(D236=Opslag!#REF!,IF(F236 &gt; 0,"!",""),IF(D236=Opslag!#REF!,IF(F236 &gt; 0,"!",""),IF(D236=Opslag!#REF!,IF(F236 &gt; 0,"!",""),))))))))))</f>
        <v>#REF!</v>
      </c>
      <c r="H236" s="206"/>
      <c r="I236" s="209"/>
      <c r="J236" s="210" t="e">
        <f>IF(H236='Rammetal og satser'!#REF!,IF(I236="ja","!",""),"")</f>
        <v>#REF!</v>
      </c>
    </row>
    <row r="237" spans="1:10" ht="16.2" x14ac:dyDescent="0.4">
      <c r="A237" s="13"/>
      <c r="B237" s="206"/>
      <c r="C237" s="280"/>
      <c r="D237" s="283" t="str">
        <f>IF(C237="","",VLOOKUP(C237,'Ark1'!$A$1:$C$496,2,FALSE))</f>
        <v/>
      </c>
      <c r="E237" s="281"/>
      <c r="F237" s="207"/>
      <c r="G237" s="208" t="e">
        <f>IF(D237=Opslag!$B$2,IF(F237 &gt; 0,"!",""),IF(D237=Opslag!$B$3,IF(F237 &gt; 0,"!",""),IF(D237=Opslag!$B$4,IF(F237 &gt; 0,"!",""),IF(D237=Opslag!#REF!,IF(F237 &gt; 0,"!",""),IF(D237=Opslag!#REF!,IF(F237 &gt; 0,"!",""),IF(D237=Opslag!#REF!,IF(F237 &gt; 0,"!",""),IF(D237=Opslag!#REF!,IF(F237 &gt; 0,"!",""),IF(D237=Opslag!#REF!,IF(F237 &gt; 0,"!",""),IF(D237=Opslag!#REF!,IF(F237 &gt; 0,"!",""),IF(D237=Opslag!#REF!,IF(F237 &gt; 0,"!",""),))))))))))</f>
        <v>#REF!</v>
      </c>
      <c r="H237" s="206"/>
      <c r="I237" s="209"/>
      <c r="J237" s="210" t="e">
        <f>IF(H237='Rammetal og satser'!#REF!,IF(I237="ja","!",""),"")</f>
        <v>#REF!</v>
      </c>
    </row>
    <row r="238" spans="1:10" ht="16.2" x14ac:dyDescent="0.4">
      <c r="A238" s="13"/>
      <c r="B238" s="206"/>
      <c r="C238" s="280"/>
      <c r="D238" s="283" t="str">
        <f>IF(C238="","",VLOOKUP(C238,'Ark1'!$A$1:$C$496,2,FALSE))</f>
        <v/>
      </c>
      <c r="E238" s="281"/>
      <c r="F238" s="207"/>
      <c r="G238" s="208" t="e">
        <f>IF(D238=Opslag!$B$2,IF(F238 &gt; 0,"!",""),IF(D238=Opslag!$B$3,IF(F238 &gt; 0,"!",""),IF(D238=Opslag!$B$4,IF(F238 &gt; 0,"!",""),IF(D238=Opslag!#REF!,IF(F238 &gt; 0,"!",""),IF(D238=Opslag!#REF!,IF(F238 &gt; 0,"!",""),IF(D238=Opslag!#REF!,IF(F238 &gt; 0,"!",""),IF(D238=Opslag!#REF!,IF(F238 &gt; 0,"!",""),IF(D238=Opslag!#REF!,IF(F238 &gt; 0,"!",""),IF(D238=Opslag!#REF!,IF(F238 &gt; 0,"!",""),IF(D238=Opslag!#REF!,IF(F238 &gt; 0,"!",""),))))))))))</f>
        <v>#REF!</v>
      </c>
      <c r="H238" s="206"/>
      <c r="I238" s="209"/>
      <c r="J238" s="210" t="e">
        <f>IF(H238='Rammetal og satser'!#REF!,IF(I238="ja","!",""),"")</f>
        <v>#REF!</v>
      </c>
    </row>
    <row r="239" spans="1:10" ht="16.2" x14ac:dyDescent="0.4">
      <c r="A239" s="13"/>
      <c r="B239" s="206"/>
      <c r="C239" s="280"/>
      <c r="D239" s="283" t="str">
        <f>IF(C239="","",VLOOKUP(C239,'Ark1'!$A$1:$C$496,2,FALSE))</f>
        <v/>
      </c>
      <c r="E239" s="281"/>
      <c r="F239" s="207"/>
      <c r="G239" s="208" t="e">
        <f>IF(D239=Opslag!$B$2,IF(F239 &gt; 0,"!",""),IF(D239=Opslag!$B$3,IF(F239 &gt; 0,"!",""),IF(D239=Opslag!$B$4,IF(F239 &gt; 0,"!",""),IF(D239=Opslag!#REF!,IF(F239 &gt; 0,"!",""),IF(D239=Opslag!#REF!,IF(F239 &gt; 0,"!",""),IF(D239=Opslag!#REF!,IF(F239 &gt; 0,"!",""),IF(D239=Opslag!#REF!,IF(F239 &gt; 0,"!",""),IF(D239=Opslag!#REF!,IF(F239 &gt; 0,"!",""),IF(D239=Opslag!#REF!,IF(F239 &gt; 0,"!",""),IF(D239=Opslag!#REF!,IF(F239 &gt; 0,"!",""),))))))))))</f>
        <v>#REF!</v>
      </c>
      <c r="H239" s="206"/>
      <c r="I239" s="209"/>
      <c r="J239" s="210" t="e">
        <f>IF(H239='Rammetal og satser'!#REF!,IF(I239="ja","!",""),"")</f>
        <v>#REF!</v>
      </c>
    </row>
    <row r="240" spans="1:10" ht="16.2" x14ac:dyDescent="0.4">
      <c r="A240" s="13"/>
      <c r="B240" s="206"/>
      <c r="C240" s="280"/>
      <c r="D240" s="283" t="str">
        <f>IF(C240="","",VLOOKUP(C240,'Ark1'!$A$1:$C$496,2,FALSE))</f>
        <v/>
      </c>
      <c r="E240" s="281"/>
      <c r="F240" s="207"/>
      <c r="G240" s="208" t="e">
        <f>IF(D240=Opslag!$B$2,IF(F240 &gt; 0,"!",""),IF(D240=Opslag!$B$3,IF(F240 &gt; 0,"!",""),IF(D240=Opslag!$B$4,IF(F240 &gt; 0,"!",""),IF(D240=Opslag!#REF!,IF(F240 &gt; 0,"!",""),IF(D240=Opslag!#REF!,IF(F240 &gt; 0,"!",""),IF(D240=Opslag!#REF!,IF(F240 &gt; 0,"!",""),IF(D240=Opslag!#REF!,IF(F240 &gt; 0,"!",""),IF(D240=Opslag!#REF!,IF(F240 &gt; 0,"!",""),IF(D240=Opslag!#REF!,IF(F240 &gt; 0,"!",""),IF(D240=Opslag!#REF!,IF(F240 &gt; 0,"!",""),))))))))))</f>
        <v>#REF!</v>
      </c>
      <c r="H240" s="206"/>
      <c r="I240" s="209"/>
      <c r="J240" s="210" t="e">
        <f>IF(H240='Rammetal og satser'!#REF!,IF(I240="ja","!",""),"")</f>
        <v>#REF!</v>
      </c>
    </row>
    <row r="241" spans="1:10" ht="16.2" x14ac:dyDescent="0.4">
      <c r="A241" s="13"/>
      <c r="B241" s="206"/>
      <c r="C241" s="280"/>
      <c r="D241" s="283" t="str">
        <f>IF(C241="","",VLOOKUP(C241,'Ark1'!$A$1:$C$496,2,FALSE))</f>
        <v/>
      </c>
      <c r="E241" s="281"/>
      <c r="F241" s="207"/>
      <c r="G241" s="208" t="e">
        <f>IF(D241=Opslag!$B$2,IF(F241 &gt; 0,"!",""),IF(D241=Opslag!$B$3,IF(F241 &gt; 0,"!",""),IF(D241=Opslag!$B$4,IF(F241 &gt; 0,"!",""),IF(D241=Opslag!#REF!,IF(F241 &gt; 0,"!",""),IF(D241=Opslag!#REF!,IF(F241 &gt; 0,"!",""),IF(D241=Opslag!#REF!,IF(F241 &gt; 0,"!",""),IF(D241=Opslag!#REF!,IF(F241 &gt; 0,"!",""),IF(D241=Opslag!#REF!,IF(F241 &gt; 0,"!",""),IF(D241=Opslag!#REF!,IF(F241 &gt; 0,"!",""),IF(D241=Opslag!#REF!,IF(F241 &gt; 0,"!",""),))))))))))</f>
        <v>#REF!</v>
      </c>
      <c r="H241" s="206"/>
      <c r="I241" s="209"/>
      <c r="J241" s="210" t="e">
        <f>IF(H241='Rammetal og satser'!#REF!,IF(I241="ja","!",""),"")</f>
        <v>#REF!</v>
      </c>
    </row>
    <row r="242" spans="1:10" ht="16.2" x14ac:dyDescent="0.4">
      <c r="A242" s="13"/>
      <c r="B242" s="206"/>
      <c r="C242" s="280"/>
      <c r="D242" s="283" t="str">
        <f>IF(C242="","",VLOOKUP(C242,'Ark1'!$A$1:$C$496,2,FALSE))</f>
        <v/>
      </c>
      <c r="E242" s="281"/>
      <c r="F242" s="207"/>
      <c r="G242" s="208" t="e">
        <f>IF(D242=Opslag!$B$2,IF(F242 &gt; 0,"!",""),IF(D242=Opslag!$B$3,IF(F242 &gt; 0,"!",""),IF(D242=Opslag!$B$4,IF(F242 &gt; 0,"!",""),IF(D242=Opslag!#REF!,IF(F242 &gt; 0,"!",""),IF(D242=Opslag!#REF!,IF(F242 &gt; 0,"!",""),IF(D242=Opslag!#REF!,IF(F242 &gt; 0,"!",""),IF(D242=Opslag!#REF!,IF(F242 &gt; 0,"!",""),IF(D242=Opslag!#REF!,IF(F242 &gt; 0,"!",""),IF(D242=Opslag!#REF!,IF(F242 &gt; 0,"!",""),IF(D242=Opslag!#REF!,IF(F242 &gt; 0,"!",""),))))))))))</f>
        <v>#REF!</v>
      </c>
      <c r="H242" s="206"/>
      <c r="I242" s="209"/>
      <c r="J242" s="210" t="e">
        <f>IF(H242='Rammetal og satser'!#REF!,IF(I242="ja","!",""),"")</f>
        <v>#REF!</v>
      </c>
    </row>
    <row r="243" spans="1:10" ht="16.2" x14ac:dyDescent="0.4">
      <c r="A243" s="13"/>
      <c r="B243" s="206"/>
      <c r="C243" s="280"/>
      <c r="D243" s="283" t="str">
        <f>IF(C243="","",VLOOKUP(C243,'Ark1'!$A$1:$C$496,2,FALSE))</f>
        <v/>
      </c>
      <c r="E243" s="281"/>
      <c r="F243" s="207"/>
      <c r="G243" s="208" t="e">
        <f>IF(D243=Opslag!$B$2,IF(F243 &gt; 0,"!",""),IF(D243=Opslag!$B$3,IF(F243 &gt; 0,"!",""),IF(D243=Opslag!$B$4,IF(F243 &gt; 0,"!",""),IF(D243=Opslag!#REF!,IF(F243 &gt; 0,"!",""),IF(D243=Opslag!#REF!,IF(F243 &gt; 0,"!",""),IF(D243=Opslag!#REF!,IF(F243 &gt; 0,"!",""),IF(D243=Opslag!#REF!,IF(F243 &gt; 0,"!",""),IF(D243=Opslag!#REF!,IF(F243 &gt; 0,"!",""),IF(D243=Opslag!#REF!,IF(F243 &gt; 0,"!",""),IF(D243=Opslag!#REF!,IF(F243 &gt; 0,"!",""),))))))))))</f>
        <v>#REF!</v>
      </c>
      <c r="H243" s="206"/>
      <c r="I243" s="209"/>
      <c r="J243" s="210" t="e">
        <f>IF(H243='Rammetal og satser'!#REF!,IF(I243="ja","!",""),"")</f>
        <v>#REF!</v>
      </c>
    </row>
    <row r="244" spans="1:10" ht="16.2" x14ac:dyDescent="0.4">
      <c r="A244" s="13"/>
      <c r="B244" s="206"/>
      <c r="C244" s="280"/>
      <c r="D244" s="283" t="str">
        <f>IF(C244="","",VLOOKUP(C244,'Ark1'!$A$1:$C$496,2,FALSE))</f>
        <v/>
      </c>
      <c r="E244" s="281"/>
      <c r="F244" s="207"/>
      <c r="G244" s="208" t="e">
        <f>IF(D244=Opslag!$B$2,IF(F244 &gt; 0,"!",""),IF(D244=Opslag!$B$3,IF(F244 &gt; 0,"!",""),IF(D244=Opslag!$B$4,IF(F244 &gt; 0,"!",""),IF(D244=Opslag!#REF!,IF(F244 &gt; 0,"!",""),IF(D244=Opslag!#REF!,IF(F244 &gt; 0,"!",""),IF(D244=Opslag!#REF!,IF(F244 &gt; 0,"!",""),IF(D244=Opslag!#REF!,IF(F244 &gt; 0,"!",""),IF(D244=Opslag!#REF!,IF(F244 &gt; 0,"!",""),IF(D244=Opslag!#REF!,IF(F244 &gt; 0,"!",""),IF(D244=Opslag!#REF!,IF(F244 &gt; 0,"!",""),))))))))))</f>
        <v>#REF!</v>
      </c>
      <c r="H244" s="206"/>
      <c r="I244" s="209"/>
      <c r="J244" s="210" t="e">
        <f>IF(H244='Rammetal og satser'!#REF!,IF(I244="ja","!",""),"")</f>
        <v>#REF!</v>
      </c>
    </row>
    <row r="245" spans="1:10" ht="16.2" x14ac:dyDescent="0.4">
      <c r="A245" s="13"/>
      <c r="B245" s="206"/>
      <c r="C245" s="280"/>
      <c r="D245" s="283" t="str">
        <f>IF(C245="","",VLOOKUP(C245,'Ark1'!$A$1:$C$496,2,FALSE))</f>
        <v/>
      </c>
      <c r="E245" s="281"/>
      <c r="F245" s="207"/>
      <c r="G245" s="208" t="e">
        <f>IF(D245=Opslag!$B$2,IF(F245 &gt; 0,"!",""),IF(D245=Opslag!$B$3,IF(F245 &gt; 0,"!",""),IF(D245=Opslag!$B$4,IF(F245 &gt; 0,"!",""),IF(D245=Opslag!#REF!,IF(F245 &gt; 0,"!",""),IF(D245=Opslag!#REF!,IF(F245 &gt; 0,"!",""),IF(D245=Opslag!#REF!,IF(F245 &gt; 0,"!",""),IF(D245=Opslag!#REF!,IF(F245 &gt; 0,"!",""),IF(D245=Opslag!#REF!,IF(F245 &gt; 0,"!",""),IF(D245=Opslag!#REF!,IF(F245 &gt; 0,"!",""),IF(D245=Opslag!#REF!,IF(F245 &gt; 0,"!",""),))))))))))</f>
        <v>#REF!</v>
      </c>
      <c r="H245" s="206"/>
      <c r="I245" s="209"/>
      <c r="J245" s="210" t="e">
        <f>IF(H245='Rammetal og satser'!#REF!,IF(I245="ja","!",""),"")</f>
        <v>#REF!</v>
      </c>
    </row>
    <row r="246" spans="1:10" ht="16.2" x14ac:dyDescent="0.4">
      <c r="A246" s="13"/>
      <c r="B246" s="206"/>
      <c r="C246" s="280"/>
      <c r="D246" s="283" t="str">
        <f>IF(C246="","",VLOOKUP(C246,'Ark1'!$A$1:$C$496,2,FALSE))</f>
        <v/>
      </c>
      <c r="E246" s="281"/>
      <c r="F246" s="207"/>
      <c r="G246" s="208" t="e">
        <f>IF(D246=Opslag!$B$2,IF(F246 &gt; 0,"!",""),IF(D246=Opslag!$B$3,IF(F246 &gt; 0,"!",""),IF(D246=Opslag!$B$4,IF(F246 &gt; 0,"!",""),IF(D246=Opslag!#REF!,IF(F246 &gt; 0,"!",""),IF(D246=Opslag!#REF!,IF(F246 &gt; 0,"!",""),IF(D246=Opslag!#REF!,IF(F246 &gt; 0,"!",""),IF(D246=Opslag!#REF!,IF(F246 &gt; 0,"!",""),IF(D246=Opslag!#REF!,IF(F246 &gt; 0,"!",""),IF(D246=Opslag!#REF!,IF(F246 &gt; 0,"!",""),IF(D246=Opslag!#REF!,IF(F246 &gt; 0,"!",""),))))))))))</f>
        <v>#REF!</v>
      </c>
      <c r="H246" s="206"/>
      <c r="I246" s="209"/>
      <c r="J246" s="210" t="e">
        <f>IF(H246='Rammetal og satser'!#REF!,IF(I246="ja","!",""),"")</f>
        <v>#REF!</v>
      </c>
    </row>
    <row r="247" spans="1:10" ht="16.2" x14ac:dyDescent="0.4">
      <c r="A247" s="13"/>
      <c r="B247" s="206"/>
      <c r="C247" s="280"/>
      <c r="D247" s="283" t="str">
        <f>IF(C247="","",VLOOKUP(C247,'Ark1'!$A$1:$C$496,2,FALSE))</f>
        <v/>
      </c>
      <c r="E247" s="281"/>
      <c r="F247" s="207"/>
      <c r="G247" s="208" t="e">
        <f>IF(D247=Opslag!$B$2,IF(F247 &gt; 0,"!",""),IF(D247=Opslag!$B$3,IF(F247 &gt; 0,"!",""),IF(D247=Opslag!$B$4,IF(F247 &gt; 0,"!",""),IF(D247=Opslag!#REF!,IF(F247 &gt; 0,"!",""),IF(D247=Opslag!#REF!,IF(F247 &gt; 0,"!",""),IF(D247=Opslag!#REF!,IF(F247 &gt; 0,"!",""),IF(D247=Opslag!#REF!,IF(F247 &gt; 0,"!",""),IF(D247=Opslag!#REF!,IF(F247 &gt; 0,"!",""),IF(D247=Opslag!#REF!,IF(F247 &gt; 0,"!",""),IF(D247=Opslag!#REF!,IF(F247 &gt; 0,"!",""),))))))))))</f>
        <v>#REF!</v>
      </c>
      <c r="H247" s="206"/>
      <c r="I247" s="209"/>
      <c r="J247" s="210" t="e">
        <f>IF(H247='Rammetal og satser'!#REF!,IF(I247="ja","!",""),"")</f>
        <v>#REF!</v>
      </c>
    </row>
    <row r="248" spans="1:10" ht="16.2" x14ac:dyDescent="0.4">
      <c r="A248" s="13"/>
      <c r="B248" s="206"/>
      <c r="C248" s="280"/>
      <c r="D248" s="283" t="str">
        <f>IF(C248="","",VLOOKUP(C248,'Ark1'!$A$1:$C$496,2,FALSE))</f>
        <v/>
      </c>
      <c r="E248" s="281"/>
      <c r="F248" s="207"/>
      <c r="G248" s="208" t="e">
        <f>IF(D248=Opslag!$B$2,IF(F248 &gt; 0,"!",""),IF(D248=Opslag!$B$3,IF(F248 &gt; 0,"!",""),IF(D248=Opslag!$B$4,IF(F248 &gt; 0,"!",""),IF(D248=Opslag!#REF!,IF(F248 &gt; 0,"!",""),IF(D248=Opslag!#REF!,IF(F248 &gt; 0,"!",""),IF(D248=Opslag!#REF!,IF(F248 &gt; 0,"!",""),IF(D248=Opslag!#REF!,IF(F248 &gt; 0,"!",""),IF(D248=Opslag!#REF!,IF(F248 &gt; 0,"!",""),IF(D248=Opslag!#REF!,IF(F248 &gt; 0,"!",""),IF(D248=Opslag!#REF!,IF(F248 &gt; 0,"!",""),))))))))))</f>
        <v>#REF!</v>
      </c>
      <c r="H248" s="206"/>
      <c r="I248" s="209"/>
      <c r="J248" s="210" t="e">
        <f>IF(H248='Rammetal og satser'!#REF!,IF(I248="ja","!",""),"")</f>
        <v>#REF!</v>
      </c>
    </row>
    <row r="249" spans="1:10" ht="16.2" x14ac:dyDescent="0.4">
      <c r="A249" s="13"/>
      <c r="B249" s="206"/>
      <c r="C249" s="280"/>
      <c r="D249" s="283" t="str">
        <f>IF(C249="","",VLOOKUP(C249,'Ark1'!$A$1:$C$496,2,FALSE))</f>
        <v/>
      </c>
      <c r="E249" s="281"/>
      <c r="F249" s="207"/>
      <c r="G249" s="208" t="e">
        <f>IF(D249=Opslag!$B$2,IF(F249 &gt; 0,"!",""),IF(D249=Opslag!$B$3,IF(F249 &gt; 0,"!",""),IF(D249=Opslag!$B$4,IF(F249 &gt; 0,"!",""),IF(D249=Opslag!#REF!,IF(F249 &gt; 0,"!",""),IF(D249=Opslag!#REF!,IF(F249 &gt; 0,"!",""),IF(D249=Opslag!#REF!,IF(F249 &gt; 0,"!",""),IF(D249=Opslag!#REF!,IF(F249 &gt; 0,"!",""),IF(D249=Opslag!#REF!,IF(F249 &gt; 0,"!",""),IF(D249=Opslag!#REF!,IF(F249 &gt; 0,"!",""),IF(D249=Opslag!#REF!,IF(F249 &gt; 0,"!",""),))))))))))</f>
        <v>#REF!</v>
      </c>
      <c r="H249" s="206"/>
      <c r="I249" s="209"/>
      <c r="J249" s="210" t="e">
        <f>IF(H249='Rammetal og satser'!#REF!,IF(I249="ja","!",""),"")</f>
        <v>#REF!</v>
      </c>
    </row>
    <row r="250" spans="1:10" ht="16.2" x14ac:dyDescent="0.4">
      <c r="A250" s="13"/>
      <c r="B250" s="206"/>
      <c r="C250" s="280"/>
      <c r="D250" s="283" t="str">
        <f>IF(C250="","",VLOOKUP(C250,'Ark1'!$A$1:$C$496,2,FALSE))</f>
        <v/>
      </c>
      <c r="E250" s="281"/>
      <c r="F250" s="207"/>
      <c r="G250" s="208" t="e">
        <f>IF(D250=Opslag!$B$2,IF(F250 &gt; 0,"!",""),IF(D250=Opslag!$B$3,IF(F250 &gt; 0,"!",""),IF(D250=Opslag!$B$4,IF(F250 &gt; 0,"!",""),IF(D250=Opslag!#REF!,IF(F250 &gt; 0,"!",""),IF(D250=Opslag!#REF!,IF(F250 &gt; 0,"!",""),IF(D250=Opslag!#REF!,IF(F250 &gt; 0,"!",""),IF(D250=Opslag!#REF!,IF(F250 &gt; 0,"!",""),IF(D250=Opslag!#REF!,IF(F250 &gt; 0,"!",""),IF(D250=Opslag!#REF!,IF(F250 &gt; 0,"!",""),IF(D250=Opslag!#REF!,IF(F250 &gt; 0,"!",""),))))))))))</f>
        <v>#REF!</v>
      </c>
      <c r="H250" s="206"/>
      <c r="I250" s="209"/>
      <c r="J250" s="210" t="e">
        <f>IF(H250='Rammetal og satser'!#REF!,IF(I250="ja","!",""),"")</f>
        <v>#REF!</v>
      </c>
    </row>
    <row r="251" spans="1:10" ht="16.2" x14ac:dyDescent="0.4">
      <c r="A251" s="13"/>
      <c r="B251" s="206"/>
      <c r="C251" s="280"/>
      <c r="D251" s="283" t="str">
        <f>IF(C251="","",VLOOKUP(C251,'Ark1'!$A$1:$C$496,2,FALSE))</f>
        <v/>
      </c>
      <c r="E251" s="281"/>
      <c r="F251" s="207"/>
      <c r="G251" s="208" t="e">
        <f>IF(D251=Opslag!$B$2,IF(F251 &gt; 0,"!",""),IF(D251=Opslag!$B$3,IF(F251 &gt; 0,"!",""),IF(D251=Opslag!$B$4,IF(F251 &gt; 0,"!",""),IF(D251=Opslag!#REF!,IF(F251 &gt; 0,"!",""),IF(D251=Opslag!#REF!,IF(F251 &gt; 0,"!",""),IF(D251=Opslag!#REF!,IF(F251 &gt; 0,"!",""),IF(D251=Opslag!#REF!,IF(F251 &gt; 0,"!",""),IF(D251=Opslag!#REF!,IF(F251 &gt; 0,"!",""),IF(D251=Opslag!#REF!,IF(F251 &gt; 0,"!",""),IF(D251=Opslag!#REF!,IF(F251 &gt; 0,"!",""),))))))))))</f>
        <v>#REF!</v>
      </c>
      <c r="H251" s="206"/>
      <c r="I251" s="209"/>
      <c r="J251" s="210" t="e">
        <f>IF(H251='Rammetal og satser'!#REF!,IF(I251="ja","!",""),"")</f>
        <v>#REF!</v>
      </c>
    </row>
    <row r="252" spans="1:10" ht="16.2" x14ac:dyDescent="0.4">
      <c r="A252" s="13"/>
      <c r="B252" s="206"/>
      <c r="C252" s="280"/>
      <c r="D252" s="283" t="str">
        <f>IF(C252="","",VLOOKUP(C252,'Ark1'!$A$1:$C$496,2,FALSE))</f>
        <v/>
      </c>
      <c r="E252" s="281"/>
      <c r="F252" s="207"/>
      <c r="G252" s="208" t="e">
        <f>IF(D252=Opslag!$B$2,IF(F252 &gt; 0,"!",""),IF(D252=Opslag!$B$3,IF(F252 &gt; 0,"!",""),IF(D252=Opslag!$B$4,IF(F252 &gt; 0,"!",""),IF(D252=Opslag!#REF!,IF(F252 &gt; 0,"!",""),IF(D252=Opslag!#REF!,IF(F252 &gt; 0,"!",""),IF(D252=Opslag!#REF!,IF(F252 &gt; 0,"!",""),IF(D252=Opslag!#REF!,IF(F252 &gt; 0,"!",""),IF(D252=Opslag!#REF!,IF(F252 &gt; 0,"!",""),IF(D252=Opslag!#REF!,IF(F252 &gt; 0,"!",""),IF(D252=Opslag!#REF!,IF(F252 &gt; 0,"!",""),))))))))))</f>
        <v>#REF!</v>
      </c>
      <c r="H252" s="206"/>
      <c r="I252" s="209"/>
      <c r="J252" s="210" t="e">
        <f>IF(H252='Rammetal og satser'!#REF!,IF(I252="ja","!",""),"")</f>
        <v>#REF!</v>
      </c>
    </row>
    <row r="253" spans="1:10" ht="16.2" x14ac:dyDescent="0.4">
      <c r="A253" s="13"/>
      <c r="B253" s="206"/>
      <c r="C253" s="280"/>
      <c r="D253" s="283" t="str">
        <f>IF(C253="","",VLOOKUP(C253,'Ark1'!$A$1:$C$496,2,FALSE))</f>
        <v/>
      </c>
      <c r="E253" s="281"/>
      <c r="F253" s="207"/>
      <c r="G253" s="208" t="e">
        <f>IF(D253=Opslag!$B$2,IF(F253 &gt; 0,"!",""),IF(D253=Opslag!$B$3,IF(F253 &gt; 0,"!",""),IF(D253=Opslag!$B$4,IF(F253 &gt; 0,"!",""),IF(D253=Opslag!#REF!,IF(F253 &gt; 0,"!",""),IF(D253=Opslag!#REF!,IF(F253 &gt; 0,"!",""),IF(D253=Opslag!#REF!,IF(F253 &gt; 0,"!",""),IF(D253=Opslag!#REF!,IF(F253 &gt; 0,"!",""),IF(D253=Opslag!#REF!,IF(F253 &gt; 0,"!",""),IF(D253=Opslag!#REF!,IF(F253 &gt; 0,"!",""),IF(D253=Opslag!#REF!,IF(F253 &gt; 0,"!",""),))))))))))</f>
        <v>#REF!</v>
      </c>
      <c r="H253" s="206"/>
      <c r="I253" s="209"/>
      <c r="J253" s="210" t="e">
        <f>IF(H253='Rammetal og satser'!#REF!,IF(I253="ja","!",""),"")</f>
        <v>#REF!</v>
      </c>
    </row>
    <row r="254" spans="1:10" ht="16.2" x14ac:dyDescent="0.4">
      <c r="A254" s="13"/>
      <c r="B254" s="206"/>
      <c r="C254" s="280"/>
      <c r="D254" s="283" t="str">
        <f>IF(C254="","",VLOOKUP(C254,'Ark1'!$A$1:$C$496,2,FALSE))</f>
        <v/>
      </c>
      <c r="E254" s="281"/>
      <c r="F254" s="207"/>
      <c r="G254" s="208" t="e">
        <f>IF(D254=Opslag!$B$2,IF(F254 &gt; 0,"!",""),IF(D254=Opslag!$B$3,IF(F254 &gt; 0,"!",""),IF(D254=Opslag!$B$4,IF(F254 &gt; 0,"!",""),IF(D254=Opslag!#REF!,IF(F254 &gt; 0,"!",""),IF(D254=Opslag!#REF!,IF(F254 &gt; 0,"!",""),IF(D254=Opslag!#REF!,IF(F254 &gt; 0,"!",""),IF(D254=Opslag!#REF!,IF(F254 &gt; 0,"!",""),IF(D254=Opslag!#REF!,IF(F254 &gt; 0,"!",""),IF(D254=Opslag!#REF!,IF(F254 &gt; 0,"!",""),IF(D254=Opslag!#REF!,IF(F254 &gt; 0,"!",""),))))))))))</f>
        <v>#REF!</v>
      </c>
      <c r="H254" s="206"/>
      <c r="I254" s="209"/>
      <c r="J254" s="210" t="e">
        <f>IF(H254='Rammetal og satser'!#REF!,IF(I254="ja","!",""),"")</f>
        <v>#REF!</v>
      </c>
    </row>
    <row r="255" spans="1:10" ht="16.2" x14ac:dyDescent="0.4">
      <c r="A255" s="13"/>
      <c r="B255" s="206"/>
      <c r="C255" s="280"/>
      <c r="D255" s="283" t="str">
        <f>IF(C255="","",VLOOKUP(C255,'Ark1'!$A$1:$C$496,2,FALSE))</f>
        <v/>
      </c>
      <c r="E255" s="281"/>
      <c r="F255" s="207"/>
      <c r="G255" s="208" t="e">
        <f>IF(D255=Opslag!$B$2,IF(F255 &gt; 0,"!",""),IF(D255=Opslag!$B$3,IF(F255 &gt; 0,"!",""),IF(D255=Opslag!$B$4,IF(F255 &gt; 0,"!",""),IF(D255=Opslag!#REF!,IF(F255 &gt; 0,"!",""),IF(D255=Opslag!#REF!,IF(F255 &gt; 0,"!",""),IF(D255=Opslag!#REF!,IF(F255 &gt; 0,"!",""),IF(D255=Opslag!#REF!,IF(F255 &gt; 0,"!",""),IF(D255=Opslag!#REF!,IF(F255 &gt; 0,"!",""),IF(D255=Opslag!#REF!,IF(F255 &gt; 0,"!",""),IF(D255=Opslag!#REF!,IF(F255 &gt; 0,"!",""),))))))))))</f>
        <v>#REF!</v>
      </c>
      <c r="H255" s="206"/>
      <c r="I255" s="209"/>
      <c r="J255" s="210" t="e">
        <f>IF(H255='Rammetal og satser'!#REF!,IF(I255="ja","!",""),"")</f>
        <v>#REF!</v>
      </c>
    </row>
    <row r="256" spans="1:10" ht="16.2" x14ac:dyDescent="0.4">
      <c r="A256" s="13"/>
      <c r="B256" s="206"/>
      <c r="C256" s="280"/>
      <c r="D256" s="283" t="str">
        <f>IF(C256="","",VLOOKUP(C256,'Ark1'!$A$1:$C$496,2,FALSE))</f>
        <v/>
      </c>
      <c r="E256" s="281"/>
      <c r="F256" s="207"/>
      <c r="G256" s="208" t="e">
        <f>IF(D256=Opslag!$B$2,IF(F256 &gt; 0,"!",""),IF(D256=Opslag!$B$3,IF(F256 &gt; 0,"!",""),IF(D256=Opslag!$B$4,IF(F256 &gt; 0,"!",""),IF(D256=Opslag!#REF!,IF(F256 &gt; 0,"!",""),IF(D256=Opslag!#REF!,IF(F256 &gt; 0,"!",""),IF(D256=Opslag!#REF!,IF(F256 &gt; 0,"!",""),IF(D256=Opslag!#REF!,IF(F256 &gt; 0,"!",""),IF(D256=Opslag!#REF!,IF(F256 &gt; 0,"!",""),IF(D256=Opslag!#REF!,IF(F256 &gt; 0,"!",""),IF(D256=Opslag!#REF!,IF(F256 &gt; 0,"!",""),))))))))))</f>
        <v>#REF!</v>
      </c>
      <c r="H256" s="206"/>
      <c r="I256" s="209"/>
      <c r="J256" s="210" t="e">
        <f>IF(H256='Rammetal og satser'!#REF!,IF(I256="ja","!",""),"")</f>
        <v>#REF!</v>
      </c>
    </row>
    <row r="257" spans="1:10" ht="16.2" x14ac:dyDescent="0.4">
      <c r="A257" s="13"/>
      <c r="B257" s="206"/>
      <c r="C257" s="280"/>
      <c r="D257" s="283" t="str">
        <f>IF(C257="","",VLOOKUP(C257,'Ark1'!$A$1:$C$496,2,FALSE))</f>
        <v/>
      </c>
      <c r="E257" s="281"/>
      <c r="F257" s="207"/>
      <c r="G257" s="208" t="e">
        <f>IF(D257=Opslag!$B$2,IF(F257 &gt; 0,"!",""),IF(D257=Opslag!$B$3,IF(F257 &gt; 0,"!",""),IF(D257=Opslag!$B$4,IF(F257 &gt; 0,"!",""),IF(D257=Opslag!#REF!,IF(F257 &gt; 0,"!",""),IF(D257=Opslag!#REF!,IF(F257 &gt; 0,"!",""),IF(D257=Opslag!#REF!,IF(F257 &gt; 0,"!",""),IF(D257=Opslag!#REF!,IF(F257 &gt; 0,"!",""),IF(D257=Opslag!#REF!,IF(F257 &gt; 0,"!",""),IF(D257=Opslag!#REF!,IF(F257 &gt; 0,"!",""),IF(D257=Opslag!#REF!,IF(F257 &gt; 0,"!",""),))))))))))</f>
        <v>#REF!</v>
      </c>
      <c r="H257" s="206"/>
      <c r="I257" s="209"/>
      <c r="J257" s="210" t="e">
        <f>IF(H257='Rammetal og satser'!#REF!,IF(I257="ja","!",""),"")</f>
        <v>#REF!</v>
      </c>
    </row>
    <row r="258" spans="1:10" ht="16.2" x14ac:dyDescent="0.4">
      <c r="A258" s="13"/>
      <c r="B258" s="206"/>
      <c r="C258" s="280"/>
      <c r="D258" s="283" t="str">
        <f>IF(C258="","",VLOOKUP(C258,'Ark1'!$A$1:$C$496,2,FALSE))</f>
        <v/>
      </c>
      <c r="E258" s="281"/>
      <c r="F258" s="207"/>
      <c r="G258" s="208" t="e">
        <f>IF(D258=Opslag!$B$2,IF(F258 &gt; 0,"!",""),IF(D258=Opslag!$B$3,IF(F258 &gt; 0,"!",""),IF(D258=Opslag!$B$4,IF(F258 &gt; 0,"!",""),IF(D258=Opslag!#REF!,IF(F258 &gt; 0,"!",""),IF(D258=Opslag!#REF!,IF(F258 &gt; 0,"!",""),IF(D258=Opslag!#REF!,IF(F258 &gt; 0,"!",""),IF(D258=Opslag!#REF!,IF(F258 &gt; 0,"!",""),IF(D258=Opslag!#REF!,IF(F258 &gt; 0,"!",""),IF(D258=Opslag!#REF!,IF(F258 &gt; 0,"!",""),IF(D258=Opslag!#REF!,IF(F258 &gt; 0,"!",""),))))))))))</f>
        <v>#REF!</v>
      </c>
      <c r="H258" s="206"/>
      <c r="I258" s="209"/>
      <c r="J258" s="210" t="e">
        <f>IF(H258='Rammetal og satser'!#REF!,IF(I258="ja","!",""),"")</f>
        <v>#REF!</v>
      </c>
    </row>
    <row r="259" spans="1:10" ht="16.2" x14ac:dyDescent="0.4">
      <c r="A259" s="13"/>
      <c r="B259" s="206"/>
      <c r="C259" s="280"/>
      <c r="D259" s="283" t="str">
        <f>IF(C259="","",VLOOKUP(C259,'Ark1'!$A$1:$C$496,2,FALSE))</f>
        <v/>
      </c>
      <c r="E259" s="281"/>
      <c r="F259" s="207"/>
      <c r="G259" s="208" t="e">
        <f>IF(D259=Opslag!$B$2,IF(F259 &gt; 0,"!",""),IF(D259=Opslag!$B$3,IF(F259 &gt; 0,"!",""),IF(D259=Opslag!$B$4,IF(F259 &gt; 0,"!",""),IF(D259=Opslag!#REF!,IF(F259 &gt; 0,"!",""),IF(D259=Opslag!#REF!,IF(F259 &gt; 0,"!",""),IF(D259=Opslag!#REF!,IF(F259 &gt; 0,"!",""),IF(D259=Opslag!#REF!,IF(F259 &gt; 0,"!",""),IF(D259=Opslag!#REF!,IF(F259 &gt; 0,"!",""),IF(D259=Opslag!#REF!,IF(F259 &gt; 0,"!",""),IF(D259=Opslag!#REF!,IF(F259 &gt; 0,"!",""),))))))))))</f>
        <v>#REF!</v>
      </c>
      <c r="H259" s="206"/>
      <c r="I259" s="209"/>
      <c r="J259" s="210" t="e">
        <f>IF(H259='Rammetal og satser'!#REF!,IF(I259="ja","!",""),"")</f>
        <v>#REF!</v>
      </c>
    </row>
    <row r="260" spans="1:10" ht="16.2" x14ac:dyDescent="0.4">
      <c r="A260" s="13"/>
      <c r="B260" s="206"/>
      <c r="C260" s="280"/>
      <c r="D260" s="283" t="str">
        <f>IF(C260="","",VLOOKUP(C260,'Ark1'!$A$1:$C$496,2,FALSE))</f>
        <v/>
      </c>
      <c r="E260" s="281"/>
      <c r="F260" s="207"/>
      <c r="G260" s="208" t="e">
        <f>IF(D260=Opslag!$B$2,IF(F260 &gt; 0,"!",""),IF(D260=Opslag!$B$3,IF(F260 &gt; 0,"!",""),IF(D260=Opslag!$B$4,IF(F260 &gt; 0,"!",""),IF(D260=Opslag!#REF!,IF(F260 &gt; 0,"!",""),IF(D260=Opslag!#REF!,IF(F260 &gt; 0,"!",""),IF(D260=Opslag!#REF!,IF(F260 &gt; 0,"!",""),IF(D260=Opslag!#REF!,IF(F260 &gt; 0,"!",""),IF(D260=Opslag!#REF!,IF(F260 &gt; 0,"!",""),IF(D260=Opslag!#REF!,IF(F260 &gt; 0,"!",""),IF(D260=Opslag!#REF!,IF(F260 &gt; 0,"!",""),))))))))))</f>
        <v>#REF!</v>
      </c>
      <c r="H260" s="206"/>
      <c r="I260" s="209"/>
      <c r="J260" s="210" t="e">
        <f>IF(H260='Rammetal og satser'!#REF!,IF(I260="ja","!",""),"")</f>
        <v>#REF!</v>
      </c>
    </row>
    <row r="261" spans="1:10" ht="16.2" x14ac:dyDescent="0.4">
      <c r="A261" s="13"/>
      <c r="B261" s="206"/>
      <c r="C261" s="280"/>
      <c r="D261" s="283" t="str">
        <f>IF(C261="","",VLOOKUP(C261,'Ark1'!$A$1:$C$496,2,FALSE))</f>
        <v/>
      </c>
      <c r="E261" s="281"/>
      <c r="F261" s="207"/>
      <c r="G261" s="208" t="e">
        <f>IF(D261=Opslag!$B$2,IF(F261 &gt; 0,"!",""),IF(D261=Opslag!$B$3,IF(F261 &gt; 0,"!",""),IF(D261=Opslag!$B$4,IF(F261 &gt; 0,"!",""),IF(D261=Opslag!#REF!,IF(F261 &gt; 0,"!",""),IF(D261=Opslag!#REF!,IF(F261 &gt; 0,"!",""),IF(D261=Opslag!#REF!,IF(F261 &gt; 0,"!",""),IF(D261=Opslag!#REF!,IF(F261 &gt; 0,"!",""),IF(D261=Opslag!#REF!,IF(F261 &gt; 0,"!",""),IF(D261=Opslag!#REF!,IF(F261 &gt; 0,"!",""),IF(D261=Opslag!#REF!,IF(F261 &gt; 0,"!",""),))))))))))</f>
        <v>#REF!</v>
      </c>
      <c r="H261" s="206"/>
      <c r="I261" s="209"/>
      <c r="J261" s="210" t="e">
        <f>IF(H261='Rammetal og satser'!#REF!,IF(I261="ja","!",""),"")</f>
        <v>#REF!</v>
      </c>
    </row>
    <row r="262" spans="1:10" ht="16.2" x14ac:dyDescent="0.4">
      <c r="A262" s="13"/>
      <c r="B262" s="206"/>
      <c r="C262" s="280"/>
      <c r="D262" s="283" t="str">
        <f>IF(C262="","",VLOOKUP(C262,'Ark1'!$A$1:$C$496,2,FALSE))</f>
        <v/>
      </c>
      <c r="E262" s="281"/>
      <c r="F262" s="207"/>
      <c r="G262" s="208" t="e">
        <f>IF(D262=Opslag!$B$2,IF(F262 &gt; 0,"!",""),IF(D262=Opslag!$B$3,IF(F262 &gt; 0,"!",""),IF(D262=Opslag!$B$4,IF(F262 &gt; 0,"!",""),IF(D262=Opslag!#REF!,IF(F262 &gt; 0,"!",""),IF(D262=Opslag!#REF!,IF(F262 &gt; 0,"!",""),IF(D262=Opslag!#REF!,IF(F262 &gt; 0,"!",""),IF(D262=Opslag!#REF!,IF(F262 &gt; 0,"!",""),IF(D262=Opslag!#REF!,IF(F262 &gt; 0,"!",""),IF(D262=Opslag!#REF!,IF(F262 &gt; 0,"!",""),IF(D262=Opslag!#REF!,IF(F262 &gt; 0,"!",""),))))))))))</f>
        <v>#REF!</v>
      </c>
      <c r="H262" s="206"/>
      <c r="I262" s="209"/>
      <c r="J262" s="210" t="e">
        <f>IF(H262='Rammetal og satser'!#REF!,IF(I262="ja","!",""),"")</f>
        <v>#REF!</v>
      </c>
    </row>
    <row r="263" spans="1:10" ht="16.2" x14ac:dyDescent="0.4">
      <c r="A263" s="13"/>
      <c r="B263" s="206"/>
      <c r="C263" s="280"/>
      <c r="D263" s="283" t="str">
        <f>IF(C263="","",VLOOKUP(C263,'Ark1'!$A$1:$C$496,2,FALSE))</f>
        <v/>
      </c>
      <c r="E263" s="281"/>
      <c r="F263" s="207"/>
      <c r="G263" s="208" t="e">
        <f>IF(D263=Opslag!$B$2,IF(F263 &gt; 0,"!",""),IF(D263=Opslag!$B$3,IF(F263 &gt; 0,"!",""),IF(D263=Opslag!$B$4,IF(F263 &gt; 0,"!",""),IF(D263=Opslag!#REF!,IF(F263 &gt; 0,"!",""),IF(D263=Opslag!#REF!,IF(F263 &gt; 0,"!",""),IF(D263=Opslag!#REF!,IF(F263 &gt; 0,"!",""),IF(D263=Opslag!#REF!,IF(F263 &gt; 0,"!",""),IF(D263=Opslag!#REF!,IF(F263 &gt; 0,"!",""),IF(D263=Opslag!#REF!,IF(F263 &gt; 0,"!",""),IF(D263=Opslag!#REF!,IF(F263 &gt; 0,"!",""),))))))))))</f>
        <v>#REF!</v>
      </c>
      <c r="H263" s="206"/>
      <c r="I263" s="209"/>
      <c r="J263" s="210" t="e">
        <f>IF(H263='Rammetal og satser'!#REF!,IF(I263="ja","!",""),"")</f>
        <v>#REF!</v>
      </c>
    </row>
    <row r="264" spans="1:10" ht="16.2" x14ac:dyDescent="0.4">
      <c r="A264" s="13"/>
      <c r="B264" s="206"/>
      <c r="C264" s="280"/>
      <c r="D264" s="283" t="str">
        <f>IF(C264="","",VLOOKUP(C264,'Ark1'!$A$1:$C$496,2,FALSE))</f>
        <v/>
      </c>
      <c r="E264" s="281"/>
      <c r="F264" s="207"/>
      <c r="G264" s="208" t="e">
        <f>IF(D264=Opslag!$B$2,IF(F264 &gt; 0,"!",""),IF(D264=Opslag!$B$3,IF(F264 &gt; 0,"!",""),IF(D264=Opslag!$B$4,IF(F264 &gt; 0,"!",""),IF(D264=Opslag!#REF!,IF(F264 &gt; 0,"!",""),IF(D264=Opslag!#REF!,IF(F264 &gt; 0,"!",""),IF(D264=Opslag!#REF!,IF(F264 &gt; 0,"!",""),IF(D264=Opslag!#REF!,IF(F264 &gt; 0,"!",""),IF(D264=Opslag!#REF!,IF(F264 &gt; 0,"!",""),IF(D264=Opslag!#REF!,IF(F264 &gt; 0,"!",""),IF(D264=Opslag!#REF!,IF(F264 &gt; 0,"!",""),))))))))))</f>
        <v>#REF!</v>
      </c>
      <c r="H264" s="206"/>
      <c r="I264" s="209"/>
      <c r="J264" s="210" t="e">
        <f>IF(H264='Rammetal og satser'!#REF!,IF(I264="ja","!",""),"")</f>
        <v>#REF!</v>
      </c>
    </row>
    <row r="265" spans="1:10" ht="16.2" x14ac:dyDescent="0.4">
      <c r="A265" s="13"/>
      <c r="B265" s="206"/>
      <c r="C265" s="280"/>
      <c r="D265" s="283" t="str">
        <f>IF(C265="","",VLOOKUP(C265,'Ark1'!$A$1:$C$496,2,FALSE))</f>
        <v/>
      </c>
      <c r="E265" s="281"/>
      <c r="F265" s="207"/>
      <c r="G265" s="208" t="e">
        <f>IF(D265=Opslag!$B$2,IF(F265 &gt; 0,"!",""),IF(D265=Opslag!$B$3,IF(F265 &gt; 0,"!",""),IF(D265=Opslag!$B$4,IF(F265 &gt; 0,"!",""),IF(D265=Opslag!#REF!,IF(F265 &gt; 0,"!",""),IF(D265=Opslag!#REF!,IF(F265 &gt; 0,"!",""),IF(D265=Opslag!#REF!,IF(F265 &gt; 0,"!",""),IF(D265=Opslag!#REF!,IF(F265 &gt; 0,"!",""),IF(D265=Opslag!#REF!,IF(F265 &gt; 0,"!",""),IF(D265=Opslag!#REF!,IF(F265 &gt; 0,"!",""),IF(D265=Opslag!#REF!,IF(F265 &gt; 0,"!",""),))))))))))</f>
        <v>#REF!</v>
      </c>
      <c r="H265" s="206"/>
      <c r="I265" s="209"/>
      <c r="J265" s="210" t="e">
        <f>IF(H265='Rammetal og satser'!#REF!,IF(I265="ja","!",""),"")</f>
        <v>#REF!</v>
      </c>
    </row>
    <row r="266" spans="1:10" ht="16.2" x14ac:dyDescent="0.4">
      <c r="A266" s="13"/>
      <c r="B266" s="206"/>
      <c r="C266" s="280"/>
      <c r="D266" s="283" t="str">
        <f>IF(C266="","",VLOOKUP(C266,'Ark1'!$A$1:$C$496,2,FALSE))</f>
        <v/>
      </c>
      <c r="E266" s="281"/>
      <c r="F266" s="207"/>
      <c r="G266" s="208" t="e">
        <f>IF(D266=Opslag!$B$2,IF(F266 &gt; 0,"!",""),IF(D266=Opslag!$B$3,IF(F266 &gt; 0,"!",""),IF(D266=Opslag!$B$4,IF(F266 &gt; 0,"!",""),IF(D266=Opslag!#REF!,IF(F266 &gt; 0,"!",""),IF(D266=Opslag!#REF!,IF(F266 &gt; 0,"!",""),IF(D266=Opslag!#REF!,IF(F266 &gt; 0,"!",""),IF(D266=Opslag!#REF!,IF(F266 &gt; 0,"!",""),IF(D266=Opslag!#REF!,IF(F266 &gt; 0,"!",""),IF(D266=Opslag!#REF!,IF(F266 &gt; 0,"!",""),IF(D266=Opslag!#REF!,IF(F266 &gt; 0,"!",""),))))))))))</f>
        <v>#REF!</v>
      </c>
      <c r="H266" s="206"/>
      <c r="I266" s="209"/>
      <c r="J266" s="210" t="e">
        <f>IF(H266='Rammetal og satser'!#REF!,IF(I266="ja","!",""),"")</f>
        <v>#REF!</v>
      </c>
    </row>
    <row r="267" spans="1:10" ht="16.2" x14ac:dyDescent="0.4">
      <c r="A267" s="13"/>
      <c r="B267" s="206"/>
      <c r="C267" s="280"/>
      <c r="D267" s="283" t="str">
        <f>IF(C267="","",VLOOKUP(C267,'Ark1'!$A$1:$C$496,2,FALSE))</f>
        <v/>
      </c>
      <c r="E267" s="281"/>
      <c r="F267" s="207"/>
      <c r="G267" s="208" t="e">
        <f>IF(D267=Opslag!$B$2,IF(F267 &gt; 0,"!",""),IF(D267=Opslag!$B$3,IF(F267 &gt; 0,"!",""),IF(D267=Opslag!$B$4,IF(F267 &gt; 0,"!",""),IF(D267=Opslag!#REF!,IF(F267 &gt; 0,"!",""),IF(D267=Opslag!#REF!,IF(F267 &gt; 0,"!",""),IF(D267=Opslag!#REF!,IF(F267 &gt; 0,"!",""),IF(D267=Opslag!#REF!,IF(F267 &gt; 0,"!",""),IF(D267=Opslag!#REF!,IF(F267 &gt; 0,"!",""),IF(D267=Opslag!#REF!,IF(F267 &gt; 0,"!",""),IF(D267=Opslag!#REF!,IF(F267 &gt; 0,"!",""),))))))))))</f>
        <v>#REF!</v>
      </c>
      <c r="H267" s="206"/>
      <c r="I267" s="209"/>
      <c r="J267" s="210" t="e">
        <f>IF(H267='Rammetal og satser'!#REF!,IF(I267="ja","!",""),"")</f>
        <v>#REF!</v>
      </c>
    </row>
    <row r="268" spans="1:10" ht="16.2" x14ac:dyDescent="0.4">
      <c r="A268" s="13"/>
      <c r="B268" s="206"/>
      <c r="C268" s="280"/>
      <c r="D268" s="283" t="str">
        <f>IF(C268="","",VLOOKUP(C268,'Ark1'!$A$1:$C$496,2,FALSE))</f>
        <v/>
      </c>
      <c r="E268" s="281"/>
      <c r="F268" s="207"/>
      <c r="G268" s="208" t="e">
        <f>IF(D268=Opslag!$B$2,IF(F268 &gt; 0,"!",""),IF(D268=Opslag!$B$3,IF(F268 &gt; 0,"!",""),IF(D268=Opslag!$B$4,IF(F268 &gt; 0,"!",""),IF(D268=Opslag!#REF!,IF(F268 &gt; 0,"!",""),IF(D268=Opslag!#REF!,IF(F268 &gt; 0,"!",""),IF(D268=Opslag!#REF!,IF(F268 &gt; 0,"!",""),IF(D268=Opslag!#REF!,IF(F268 &gt; 0,"!",""),IF(D268=Opslag!#REF!,IF(F268 &gt; 0,"!",""),IF(D268=Opslag!#REF!,IF(F268 &gt; 0,"!",""),IF(D268=Opslag!#REF!,IF(F268 &gt; 0,"!",""),))))))))))</f>
        <v>#REF!</v>
      </c>
      <c r="H268" s="206"/>
      <c r="I268" s="209"/>
      <c r="J268" s="210" t="e">
        <f>IF(H268='Rammetal og satser'!#REF!,IF(I268="ja","!",""),"")</f>
        <v>#REF!</v>
      </c>
    </row>
    <row r="269" spans="1:10" ht="16.2" x14ac:dyDescent="0.4">
      <c r="A269" s="13"/>
      <c r="B269" s="206"/>
      <c r="C269" s="280"/>
      <c r="D269" s="283" t="str">
        <f>IF(C269="","",VLOOKUP(C269,'Ark1'!$A$1:$C$496,2,FALSE))</f>
        <v/>
      </c>
      <c r="E269" s="281"/>
      <c r="F269" s="207"/>
      <c r="G269" s="208" t="e">
        <f>IF(D269=Opslag!$B$2,IF(F269 &gt; 0,"!",""),IF(D269=Opslag!$B$3,IF(F269 &gt; 0,"!",""),IF(D269=Opslag!$B$4,IF(F269 &gt; 0,"!",""),IF(D269=Opslag!#REF!,IF(F269 &gt; 0,"!",""),IF(D269=Opslag!#REF!,IF(F269 &gt; 0,"!",""),IF(D269=Opslag!#REF!,IF(F269 &gt; 0,"!",""),IF(D269=Opslag!#REF!,IF(F269 &gt; 0,"!",""),IF(D269=Opslag!#REF!,IF(F269 &gt; 0,"!",""),IF(D269=Opslag!#REF!,IF(F269 &gt; 0,"!",""),IF(D269=Opslag!#REF!,IF(F269 &gt; 0,"!",""),))))))))))</f>
        <v>#REF!</v>
      </c>
      <c r="H269" s="206"/>
      <c r="I269" s="209"/>
      <c r="J269" s="210" t="e">
        <f>IF(H269='Rammetal og satser'!#REF!,IF(I269="ja","!",""),"")</f>
        <v>#REF!</v>
      </c>
    </row>
    <row r="270" spans="1:10" ht="16.2" x14ac:dyDescent="0.4">
      <c r="A270" s="13"/>
      <c r="B270" s="206"/>
      <c r="C270" s="280"/>
      <c r="D270" s="283" t="str">
        <f>IF(C270="","",VLOOKUP(C270,'Ark1'!$A$1:$C$496,2,FALSE))</f>
        <v/>
      </c>
      <c r="E270" s="281"/>
      <c r="F270" s="207"/>
      <c r="G270" s="208" t="e">
        <f>IF(D270=Opslag!$B$2,IF(F270 &gt; 0,"!",""),IF(D270=Opslag!$B$3,IF(F270 &gt; 0,"!",""),IF(D270=Opslag!$B$4,IF(F270 &gt; 0,"!",""),IF(D270=Opslag!#REF!,IF(F270 &gt; 0,"!",""),IF(D270=Opslag!#REF!,IF(F270 &gt; 0,"!",""),IF(D270=Opslag!#REF!,IF(F270 &gt; 0,"!",""),IF(D270=Opslag!#REF!,IF(F270 &gt; 0,"!",""),IF(D270=Opslag!#REF!,IF(F270 &gt; 0,"!",""),IF(D270=Opslag!#REF!,IF(F270 &gt; 0,"!",""),IF(D270=Opslag!#REF!,IF(F270 &gt; 0,"!",""),))))))))))</f>
        <v>#REF!</v>
      </c>
      <c r="H270" s="206"/>
      <c r="I270" s="209"/>
      <c r="J270" s="210" t="e">
        <f>IF(H270='Rammetal og satser'!#REF!,IF(I270="ja","!",""),"")</f>
        <v>#REF!</v>
      </c>
    </row>
    <row r="271" spans="1:10" ht="16.2" x14ac:dyDescent="0.4">
      <c r="A271" s="13"/>
      <c r="B271" s="206"/>
      <c r="C271" s="280"/>
      <c r="D271" s="283" t="str">
        <f>IF(C271="","",VLOOKUP(C271,'Ark1'!$A$1:$C$496,2,FALSE))</f>
        <v/>
      </c>
      <c r="E271" s="281"/>
      <c r="F271" s="207"/>
      <c r="G271" s="208" t="e">
        <f>IF(D271=Opslag!$B$2,IF(F271 &gt; 0,"!",""),IF(D271=Opslag!$B$3,IF(F271 &gt; 0,"!",""),IF(D271=Opslag!$B$4,IF(F271 &gt; 0,"!",""),IF(D271=Opslag!#REF!,IF(F271 &gt; 0,"!",""),IF(D271=Opslag!#REF!,IF(F271 &gt; 0,"!",""),IF(D271=Opslag!#REF!,IF(F271 &gt; 0,"!",""),IF(D271=Opslag!#REF!,IF(F271 &gt; 0,"!",""),IF(D271=Opslag!#REF!,IF(F271 &gt; 0,"!",""),IF(D271=Opslag!#REF!,IF(F271 &gt; 0,"!",""),IF(D271=Opslag!#REF!,IF(F271 &gt; 0,"!",""),))))))))))</f>
        <v>#REF!</v>
      </c>
      <c r="H271" s="206"/>
      <c r="I271" s="209"/>
      <c r="J271" s="210" t="e">
        <f>IF(H271='Rammetal og satser'!#REF!,IF(I271="ja","!",""),"")</f>
        <v>#REF!</v>
      </c>
    </row>
    <row r="272" spans="1:10" ht="16.2" x14ac:dyDescent="0.4">
      <c r="A272" s="13"/>
      <c r="B272" s="206"/>
      <c r="C272" s="280"/>
      <c r="D272" s="283" t="str">
        <f>IF(C272="","",VLOOKUP(C272,'Ark1'!$A$1:$C$496,2,FALSE))</f>
        <v/>
      </c>
      <c r="E272" s="281"/>
      <c r="F272" s="207"/>
      <c r="G272" s="208" t="e">
        <f>IF(D272=Opslag!$B$2,IF(F272 &gt; 0,"!",""),IF(D272=Opslag!$B$3,IF(F272 &gt; 0,"!",""),IF(D272=Opslag!$B$4,IF(F272 &gt; 0,"!",""),IF(D272=Opslag!#REF!,IF(F272 &gt; 0,"!",""),IF(D272=Opslag!#REF!,IF(F272 &gt; 0,"!",""),IF(D272=Opslag!#REF!,IF(F272 &gt; 0,"!",""),IF(D272=Opslag!#REF!,IF(F272 &gt; 0,"!",""),IF(D272=Opslag!#REF!,IF(F272 &gt; 0,"!",""),IF(D272=Opslag!#REF!,IF(F272 &gt; 0,"!",""),IF(D272=Opslag!#REF!,IF(F272 &gt; 0,"!",""),))))))))))</f>
        <v>#REF!</v>
      </c>
      <c r="H272" s="206"/>
      <c r="I272" s="209"/>
      <c r="J272" s="210" t="e">
        <f>IF(H272='Rammetal og satser'!#REF!,IF(I272="ja","!",""),"")</f>
        <v>#REF!</v>
      </c>
    </row>
    <row r="273" spans="1:10" ht="16.2" x14ac:dyDescent="0.4">
      <c r="A273" s="13"/>
      <c r="B273" s="206"/>
      <c r="C273" s="280"/>
      <c r="D273" s="283" t="str">
        <f>IF(C273="","",VLOOKUP(C273,'Ark1'!$A$1:$C$496,2,FALSE))</f>
        <v/>
      </c>
      <c r="E273" s="281"/>
      <c r="F273" s="207"/>
      <c r="G273" s="208" t="e">
        <f>IF(D273=Opslag!$B$2,IF(F273 &gt; 0,"!",""),IF(D273=Opslag!$B$3,IF(F273 &gt; 0,"!",""),IF(D273=Opslag!$B$4,IF(F273 &gt; 0,"!",""),IF(D273=Opslag!#REF!,IF(F273 &gt; 0,"!",""),IF(D273=Opslag!#REF!,IF(F273 &gt; 0,"!",""),IF(D273=Opslag!#REF!,IF(F273 &gt; 0,"!",""),IF(D273=Opslag!#REF!,IF(F273 &gt; 0,"!",""),IF(D273=Opslag!#REF!,IF(F273 &gt; 0,"!",""),IF(D273=Opslag!#REF!,IF(F273 &gt; 0,"!",""),IF(D273=Opslag!#REF!,IF(F273 &gt; 0,"!",""),))))))))))</f>
        <v>#REF!</v>
      </c>
      <c r="H273" s="206"/>
      <c r="I273" s="209"/>
      <c r="J273" s="210" t="e">
        <f>IF(H273='Rammetal og satser'!#REF!,IF(I273="ja","!",""),"")</f>
        <v>#REF!</v>
      </c>
    </row>
    <row r="274" spans="1:10" ht="16.2" x14ac:dyDescent="0.4">
      <c r="A274" s="13"/>
      <c r="B274" s="206"/>
      <c r="C274" s="280"/>
      <c r="D274" s="283" t="str">
        <f>IF(C274="","",VLOOKUP(C274,'Ark1'!$A$1:$C$496,2,FALSE))</f>
        <v/>
      </c>
      <c r="E274" s="281"/>
      <c r="F274" s="207"/>
      <c r="G274" s="208" t="e">
        <f>IF(D274=Opslag!$B$2,IF(F274 &gt; 0,"!",""),IF(D274=Opslag!$B$3,IF(F274 &gt; 0,"!",""),IF(D274=Opslag!$B$4,IF(F274 &gt; 0,"!",""),IF(D274=Opslag!#REF!,IF(F274 &gt; 0,"!",""),IF(D274=Opslag!#REF!,IF(F274 &gt; 0,"!",""),IF(D274=Opslag!#REF!,IF(F274 &gt; 0,"!",""),IF(D274=Opslag!#REF!,IF(F274 &gt; 0,"!",""),IF(D274=Opslag!#REF!,IF(F274 &gt; 0,"!",""),IF(D274=Opslag!#REF!,IF(F274 &gt; 0,"!",""),IF(D274=Opslag!#REF!,IF(F274 &gt; 0,"!",""),))))))))))</f>
        <v>#REF!</v>
      </c>
      <c r="H274" s="206"/>
      <c r="I274" s="209"/>
      <c r="J274" s="210" t="e">
        <f>IF(H274='Rammetal og satser'!#REF!,IF(I274="ja","!",""),"")</f>
        <v>#REF!</v>
      </c>
    </row>
    <row r="275" spans="1:10" ht="16.2" x14ac:dyDescent="0.4">
      <c r="A275" s="13"/>
      <c r="B275" s="206"/>
      <c r="C275" s="280"/>
      <c r="D275" s="283" t="str">
        <f>IF(C275="","",VLOOKUP(C275,'Ark1'!$A$1:$C$496,2,FALSE))</f>
        <v/>
      </c>
      <c r="E275" s="281"/>
      <c r="F275" s="207"/>
      <c r="G275" s="208" t="e">
        <f>IF(D275=Opslag!$B$2,IF(F275 &gt; 0,"!",""),IF(D275=Opslag!$B$3,IF(F275 &gt; 0,"!",""),IF(D275=Opslag!$B$4,IF(F275 &gt; 0,"!",""),IF(D275=Opslag!#REF!,IF(F275 &gt; 0,"!",""),IF(D275=Opslag!#REF!,IF(F275 &gt; 0,"!",""),IF(D275=Opslag!#REF!,IF(F275 &gt; 0,"!",""),IF(D275=Opslag!#REF!,IF(F275 &gt; 0,"!",""),IF(D275=Opslag!#REF!,IF(F275 &gt; 0,"!",""),IF(D275=Opslag!#REF!,IF(F275 &gt; 0,"!",""),IF(D275=Opslag!#REF!,IF(F275 &gt; 0,"!",""),))))))))))</f>
        <v>#REF!</v>
      </c>
      <c r="H275" s="206"/>
      <c r="I275" s="209"/>
      <c r="J275" s="210" t="e">
        <f>IF(H275='Rammetal og satser'!#REF!,IF(I275="ja","!",""),"")</f>
        <v>#REF!</v>
      </c>
    </row>
    <row r="276" spans="1:10" ht="16.2" x14ac:dyDescent="0.4">
      <c r="A276" s="13"/>
      <c r="B276" s="206"/>
      <c r="C276" s="280"/>
      <c r="D276" s="283" t="str">
        <f>IF(C276="","",VLOOKUP(C276,'Ark1'!$A$1:$C$496,2,FALSE))</f>
        <v/>
      </c>
      <c r="E276" s="281"/>
      <c r="F276" s="207"/>
      <c r="G276" s="208" t="e">
        <f>IF(D276=Opslag!$B$2,IF(F276 &gt; 0,"!",""),IF(D276=Opslag!$B$3,IF(F276 &gt; 0,"!",""),IF(D276=Opslag!$B$4,IF(F276 &gt; 0,"!",""),IF(D276=Opslag!#REF!,IF(F276 &gt; 0,"!",""),IF(D276=Opslag!#REF!,IF(F276 &gt; 0,"!",""),IF(D276=Opslag!#REF!,IF(F276 &gt; 0,"!",""),IF(D276=Opslag!#REF!,IF(F276 &gt; 0,"!",""),IF(D276=Opslag!#REF!,IF(F276 &gt; 0,"!",""),IF(D276=Opslag!#REF!,IF(F276 &gt; 0,"!",""),IF(D276=Opslag!#REF!,IF(F276 &gt; 0,"!",""),))))))))))</f>
        <v>#REF!</v>
      </c>
      <c r="H276" s="206"/>
      <c r="I276" s="209"/>
      <c r="J276" s="210" t="e">
        <f>IF(H276='Rammetal og satser'!#REF!,IF(I276="ja","!",""),"")</f>
        <v>#REF!</v>
      </c>
    </row>
    <row r="277" spans="1:10" ht="16.2" x14ac:dyDescent="0.4">
      <c r="A277" s="13"/>
      <c r="B277" s="206"/>
      <c r="C277" s="280"/>
      <c r="D277" s="283" t="str">
        <f>IF(C277="","",VLOOKUP(C277,'Ark1'!$A$1:$C$496,2,FALSE))</f>
        <v/>
      </c>
      <c r="E277" s="281"/>
      <c r="F277" s="207"/>
      <c r="G277" s="208" t="e">
        <f>IF(D277=Opslag!$B$2,IF(F277 &gt; 0,"!",""),IF(D277=Opslag!$B$3,IF(F277 &gt; 0,"!",""),IF(D277=Opslag!$B$4,IF(F277 &gt; 0,"!",""),IF(D277=Opslag!#REF!,IF(F277 &gt; 0,"!",""),IF(D277=Opslag!#REF!,IF(F277 &gt; 0,"!",""),IF(D277=Opslag!#REF!,IF(F277 &gt; 0,"!",""),IF(D277=Opslag!#REF!,IF(F277 &gt; 0,"!",""),IF(D277=Opslag!#REF!,IF(F277 &gt; 0,"!",""),IF(D277=Opslag!#REF!,IF(F277 &gt; 0,"!",""),IF(D277=Opslag!#REF!,IF(F277 &gt; 0,"!",""),))))))))))</f>
        <v>#REF!</v>
      </c>
      <c r="H277" s="206"/>
      <c r="I277" s="209"/>
      <c r="J277" s="210" t="e">
        <f>IF(H277='Rammetal og satser'!#REF!,IF(I277="ja","!",""),"")</f>
        <v>#REF!</v>
      </c>
    </row>
    <row r="278" spans="1:10" ht="16.2" x14ac:dyDescent="0.4">
      <c r="A278" s="13"/>
      <c r="B278" s="206"/>
      <c r="C278" s="280"/>
      <c r="D278" s="283" t="str">
        <f>IF(C278="","",VLOOKUP(C278,'Ark1'!$A$1:$C$496,2,FALSE))</f>
        <v/>
      </c>
      <c r="E278" s="281"/>
      <c r="F278" s="207"/>
      <c r="G278" s="208" t="e">
        <f>IF(D278=Opslag!$B$2,IF(F278 &gt; 0,"!",""),IF(D278=Opslag!$B$3,IF(F278 &gt; 0,"!",""),IF(D278=Opslag!$B$4,IF(F278 &gt; 0,"!",""),IF(D278=Opslag!#REF!,IF(F278 &gt; 0,"!",""),IF(D278=Opslag!#REF!,IF(F278 &gt; 0,"!",""),IF(D278=Opslag!#REF!,IF(F278 &gt; 0,"!",""),IF(D278=Opslag!#REF!,IF(F278 &gt; 0,"!",""),IF(D278=Opslag!#REF!,IF(F278 &gt; 0,"!",""),IF(D278=Opslag!#REF!,IF(F278 &gt; 0,"!",""),IF(D278=Opslag!#REF!,IF(F278 &gt; 0,"!",""),))))))))))</f>
        <v>#REF!</v>
      </c>
      <c r="H278" s="206"/>
      <c r="I278" s="209"/>
      <c r="J278" s="210" t="e">
        <f>IF(H278='Rammetal og satser'!#REF!,IF(I278="ja","!",""),"")</f>
        <v>#REF!</v>
      </c>
    </row>
    <row r="279" spans="1:10" ht="16.2" x14ac:dyDescent="0.4">
      <c r="A279" s="13"/>
      <c r="B279" s="206"/>
      <c r="C279" s="280"/>
      <c r="D279" s="283" t="str">
        <f>IF(C279="","",VLOOKUP(C279,'Ark1'!$A$1:$C$496,2,FALSE))</f>
        <v/>
      </c>
      <c r="E279" s="281"/>
      <c r="F279" s="207"/>
      <c r="G279" s="208" t="e">
        <f>IF(D279=Opslag!$B$2,IF(F279 &gt; 0,"!",""),IF(D279=Opslag!$B$3,IF(F279 &gt; 0,"!",""),IF(D279=Opslag!$B$4,IF(F279 &gt; 0,"!",""),IF(D279=Opslag!#REF!,IF(F279 &gt; 0,"!",""),IF(D279=Opslag!#REF!,IF(F279 &gt; 0,"!",""),IF(D279=Opslag!#REF!,IF(F279 &gt; 0,"!",""),IF(D279=Opslag!#REF!,IF(F279 &gt; 0,"!",""),IF(D279=Opslag!#REF!,IF(F279 &gt; 0,"!",""),IF(D279=Opslag!#REF!,IF(F279 &gt; 0,"!",""),IF(D279=Opslag!#REF!,IF(F279 &gt; 0,"!",""),))))))))))</f>
        <v>#REF!</v>
      </c>
      <c r="H279" s="206"/>
      <c r="I279" s="209"/>
      <c r="J279" s="210" t="e">
        <f>IF(H279='Rammetal og satser'!#REF!,IF(I279="ja","!",""),"")</f>
        <v>#REF!</v>
      </c>
    </row>
    <row r="280" spans="1:10" ht="16.2" x14ac:dyDescent="0.4">
      <c r="A280" s="13"/>
      <c r="B280" s="206"/>
      <c r="C280" s="280"/>
      <c r="D280" s="283" t="str">
        <f>IF(C280="","",VLOOKUP(C280,'Ark1'!$A$1:$C$496,2,FALSE))</f>
        <v/>
      </c>
      <c r="E280" s="281"/>
      <c r="F280" s="207"/>
      <c r="G280" s="208" t="e">
        <f>IF(D280=Opslag!$B$2,IF(F280 &gt; 0,"!",""),IF(D280=Opslag!$B$3,IF(F280 &gt; 0,"!",""),IF(D280=Opslag!$B$4,IF(F280 &gt; 0,"!",""),IF(D280=Opslag!#REF!,IF(F280 &gt; 0,"!",""),IF(D280=Opslag!#REF!,IF(F280 &gt; 0,"!",""),IF(D280=Opslag!#REF!,IF(F280 &gt; 0,"!",""),IF(D280=Opslag!#REF!,IF(F280 &gt; 0,"!",""),IF(D280=Opslag!#REF!,IF(F280 &gt; 0,"!",""),IF(D280=Opslag!#REF!,IF(F280 &gt; 0,"!",""),IF(D280=Opslag!#REF!,IF(F280 &gt; 0,"!",""),))))))))))</f>
        <v>#REF!</v>
      </c>
      <c r="H280" s="206"/>
      <c r="I280" s="209"/>
      <c r="J280" s="210" t="e">
        <f>IF(H280='Rammetal og satser'!#REF!,IF(I280="ja","!",""),"")</f>
        <v>#REF!</v>
      </c>
    </row>
    <row r="281" spans="1:10" ht="16.2" x14ac:dyDescent="0.4">
      <c r="A281" s="13"/>
      <c r="B281" s="206"/>
      <c r="C281" s="280"/>
      <c r="D281" s="283" t="str">
        <f>IF(C281="","",VLOOKUP(C281,'Ark1'!$A$1:$C$496,2,FALSE))</f>
        <v/>
      </c>
      <c r="E281" s="281"/>
      <c r="F281" s="207"/>
      <c r="G281" s="208" t="e">
        <f>IF(D281=Opslag!$B$2,IF(F281 &gt; 0,"!",""),IF(D281=Opslag!$B$3,IF(F281 &gt; 0,"!",""),IF(D281=Opslag!$B$4,IF(F281 &gt; 0,"!",""),IF(D281=Opslag!#REF!,IF(F281 &gt; 0,"!",""),IF(D281=Opslag!#REF!,IF(F281 &gt; 0,"!",""),IF(D281=Opslag!#REF!,IF(F281 &gt; 0,"!",""),IF(D281=Opslag!#REF!,IF(F281 &gt; 0,"!",""),IF(D281=Opslag!#REF!,IF(F281 &gt; 0,"!",""),IF(D281=Opslag!#REF!,IF(F281 &gt; 0,"!",""),IF(D281=Opslag!#REF!,IF(F281 &gt; 0,"!",""),))))))))))</f>
        <v>#REF!</v>
      </c>
      <c r="H281" s="206"/>
      <c r="I281" s="209"/>
      <c r="J281" s="210" t="e">
        <f>IF(H281='Rammetal og satser'!#REF!,IF(I281="ja","!",""),"")</f>
        <v>#REF!</v>
      </c>
    </row>
    <row r="282" spans="1:10" ht="16.2" x14ac:dyDescent="0.4">
      <c r="A282" s="13"/>
      <c r="B282" s="206"/>
      <c r="C282" s="280"/>
      <c r="D282" s="283" t="str">
        <f>IF(C282="","",VLOOKUP(C282,'Ark1'!$A$1:$C$496,2,FALSE))</f>
        <v/>
      </c>
      <c r="E282" s="281"/>
      <c r="F282" s="207"/>
      <c r="G282" s="208" t="e">
        <f>IF(D282=Opslag!$B$2,IF(F282 &gt; 0,"!",""),IF(D282=Opslag!$B$3,IF(F282 &gt; 0,"!",""),IF(D282=Opslag!$B$4,IF(F282 &gt; 0,"!",""),IF(D282=Opslag!#REF!,IF(F282 &gt; 0,"!",""),IF(D282=Opslag!#REF!,IF(F282 &gt; 0,"!",""),IF(D282=Opslag!#REF!,IF(F282 &gt; 0,"!",""),IF(D282=Opslag!#REF!,IF(F282 &gt; 0,"!",""),IF(D282=Opslag!#REF!,IF(F282 &gt; 0,"!",""),IF(D282=Opslag!#REF!,IF(F282 &gt; 0,"!",""),IF(D282=Opslag!#REF!,IF(F282 &gt; 0,"!",""),))))))))))</f>
        <v>#REF!</v>
      </c>
      <c r="H282" s="206"/>
      <c r="I282" s="209"/>
      <c r="J282" s="210" t="e">
        <f>IF(H282='Rammetal og satser'!#REF!,IF(I282="ja","!",""),"")</f>
        <v>#REF!</v>
      </c>
    </row>
    <row r="283" spans="1:10" ht="16.2" x14ac:dyDescent="0.4">
      <c r="A283" s="13"/>
      <c r="B283" s="206"/>
      <c r="C283" s="280"/>
      <c r="D283" s="283" t="str">
        <f>IF(C283="","",VLOOKUP(C283,'Ark1'!$A$1:$C$496,2,FALSE))</f>
        <v/>
      </c>
      <c r="E283" s="281"/>
      <c r="F283" s="207"/>
      <c r="G283" s="208" t="e">
        <f>IF(D283=Opslag!$B$2,IF(F283 &gt; 0,"!",""),IF(D283=Opslag!$B$3,IF(F283 &gt; 0,"!",""),IF(D283=Opslag!$B$4,IF(F283 &gt; 0,"!",""),IF(D283=Opslag!#REF!,IF(F283 &gt; 0,"!",""),IF(D283=Opslag!#REF!,IF(F283 &gt; 0,"!",""),IF(D283=Opslag!#REF!,IF(F283 &gt; 0,"!",""),IF(D283=Opslag!#REF!,IF(F283 &gt; 0,"!",""),IF(D283=Opslag!#REF!,IF(F283 &gt; 0,"!",""),IF(D283=Opslag!#REF!,IF(F283 &gt; 0,"!",""),IF(D283=Opslag!#REF!,IF(F283 &gt; 0,"!",""),))))))))))</f>
        <v>#REF!</v>
      </c>
      <c r="H283" s="206"/>
      <c r="I283" s="209"/>
      <c r="J283" s="210" t="e">
        <f>IF(H283='Rammetal og satser'!#REF!,IF(I283="ja","!",""),"")</f>
        <v>#REF!</v>
      </c>
    </row>
    <row r="284" spans="1:10" ht="16.2" x14ac:dyDescent="0.4">
      <c r="A284" s="13"/>
      <c r="B284" s="206"/>
      <c r="C284" s="280"/>
      <c r="D284" s="283" t="str">
        <f>IF(C284="","",VLOOKUP(C284,'Ark1'!$A$1:$C$496,2,FALSE))</f>
        <v/>
      </c>
      <c r="E284" s="281"/>
      <c r="F284" s="207"/>
      <c r="G284" s="208" t="e">
        <f>IF(D284=Opslag!$B$2,IF(F284 &gt; 0,"!",""),IF(D284=Opslag!$B$3,IF(F284 &gt; 0,"!",""),IF(D284=Opslag!$B$4,IF(F284 &gt; 0,"!",""),IF(D284=Opslag!#REF!,IF(F284 &gt; 0,"!",""),IF(D284=Opslag!#REF!,IF(F284 &gt; 0,"!",""),IF(D284=Opslag!#REF!,IF(F284 &gt; 0,"!",""),IF(D284=Opslag!#REF!,IF(F284 &gt; 0,"!",""),IF(D284=Opslag!#REF!,IF(F284 &gt; 0,"!",""),IF(D284=Opslag!#REF!,IF(F284 &gt; 0,"!",""),IF(D284=Opslag!#REF!,IF(F284 &gt; 0,"!",""),))))))))))</f>
        <v>#REF!</v>
      </c>
      <c r="H284" s="206"/>
      <c r="I284" s="209"/>
      <c r="J284" s="210" t="e">
        <f>IF(H284='Rammetal og satser'!#REF!,IF(I284="ja","!",""),"")</f>
        <v>#REF!</v>
      </c>
    </row>
    <row r="285" spans="1:10" ht="16.2" x14ac:dyDescent="0.4">
      <c r="A285" s="13"/>
      <c r="B285" s="206"/>
      <c r="C285" s="280"/>
      <c r="D285" s="283" t="str">
        <f>IF(C285="","",VLOOKUP(C285,'Ark1'!$A$1:$C$496,2,FALSE))</f>
        <v/>
      </c>
      <c r="E285" s="281"/>
      <c r="F285" s="207"/>
      <c r="G285" s="208" t="e">
        <f>IF(D285=Opslag!$B$2,IF(F285 &gt; 0,"!",""),IF(D285=Opslag!$B$3,IF(F285 &gt; 0,"!",""),IF(D285=Opslag!$B$4,IF(F285 &gt; 0,"!",""),IF(D285=Opslag!#REF!,IF(F285 &gt; 0,"!",""),IF(D285=Opslag!#REF!,IF(F285 &gt; 0,"!",""),IF(D285=Opslag!#REF!,IF(F285 &gt; 0,"!",""),IF(D285=Opslag!#REF!,IF(F285 &gt; 0,"!",""),IF(D285=Opslag!#REF!,IF(F285 &gt; 0,"!",""),IF(D285=Opslag!#REF!,IF(F285 &gt; 0,"!",""),IF(D285=Opslag!#REF!,IF(F285 &gt; 0,"!",""),))))))))))</f>
        <v>#REF!</v>
      </c>
      <c r="H285" s="206"/>
      <c r="I285" s="209"/>
      <c r="J285" s="210" t="e">
        <f>IF(H285='Rammetal og satser'!#REF!,IF(I285="ja","!",""),"")</f>
        <v>#REF!</v>
      </c>
    </row>
    <row r="286" spans="1:10" ht="16.2" x14ac:dyDescent="0.4">
      <c r="A286" s="13"/>
      <c r="B286" s="206"/>
      <c r="C286" s="280"/>
      <c r="D286" s="283" t="str">
        <f>IF(C286="","",VLOOKUP(C286,'Ark1'!$A$1:$C$496,2,FALSE))</f>
        <v/>
      </c>
      <c r="E286" s="281"/>
      <c r="F286" s="207"/>
      <c r="G286" s="208" t="e">
        <f>IF(D286=Opslag!$B$2,IF(F286 &gt; 0,"!",""),IF(D286=Opslag!$B$3,IF(F286 &gt; 0,"!",""),IF(D286=Opslag!$B$4,IF(F286 &gt; 0,"!",""),IF(D286=Opslag!#REF!,IF(F286 &gt; 0,"!",""),IF(D286=Opslag!#REF!,IF(F286 &gt; 0,"!",""),IF(D286=Opslag!#REF!,IF(F286 &gt; 0,"!",""),IF(D286=Opslag!#REF!,IF(F286 &gt; 0,"!",""),IF(D286=Opslag!#REF!,IF(F286 &gt; 0,"!",""),IF(D286=Opslag!#REF!,IF(F286 &gt; 0,"!",""),IF(D286=Opslag!#REF!,IF(F286 &gt; 0,"!",""),))))))))))</f>
        <v>#REF!</v>
      </c>
      <c r="H286" s="206"/>
      <c r="I286" s="209"/>
      <c r="J286" s="210" t="e">
        <f>IF(H286='Rammetal og satser'!#REF!,IF(I286="ja","!",""),"")</f>
        <v>#REF!</v>
      </c>
    </row>
    <row r="287" spans="1:10" ht="16.2" x14ac:dyDescent="0.4">
      <c r="A287" s="13"/>
      <c r="B287" s="206"/>
      <c r="C287" s="280"/>
      <c r="D287" s="283" t="str">
        <f>IF(C287="","",VLOOKUP(C287,'Ark1'!$A$1:$C$496,2,FALSE))</f>
        <v/>
      </c>
      <c r="E287" s="281"/>
      <c r="F287" s="207"/>
      <c r="G287" s="208" t="e">
        <f>IF(D287=Opslag!$B$2,IF(F287 &gt; 0,"!",""),IF(D287=Opslag!$B$3,IF(F287 &gt; 0,"!",""),IF(D287=Opslag!$B$4,IF(F287 &gt; 0,"!",""),IF(D287=Opslag!#REF!,IF(F287 &gt; 0,"!",""),IF(D287=Opslag!#REF!,IF(F287 &gt; 0,"!",""),IF(D287=Opslag!#REF!,IF(F287 &gt; 0,"!",""),IF(D287=Opslag!#REF!,IF(F287 &gt; 0,"!",""),IF(D287=Opslag!#REF!,IF(F287 &gt; 0,"!",""),IF(D287=Opslag!#REF!,IF(F287 &gt; 0,"!",""),IF(D287=Opslag!#REF!,IF(F287 &gt; 0,"!",""),))))))))))</f>
        <v>#REF!</v>
      </c>
      <c r="H287" s="206"/>
      <c r="I287" s="209"/>
      <c r="J287" s="210" t="e">
        <f>IF(H287='Rammetal og satser'!#REF!,IF(I287="ja","!",""),"")</f>
        <v>#REF!</v>
      </c>
    </row>
    <row r="288" spans="1:10" ht="16.2" x14ac:dyDescent="0.4">
      <c r="A288" s="13"/>
      <c r="B288" s="206"/>
      <c r="C288" s="280"/>
      <c r="D288" s="283" t="str">
        <f>IF(C288="","",VLOOKUP(C288,'Ark1'!$A$1:$C$496,2,FALSE))</f>
        <v/>
      </c>
      <c r="E288" s="281"/>
      <c r="F288" s="207"/>
      <c r="G288" s="208" t="e">
        <f>IF(D288=Opslag!$B$2,IF(F288 &gt; 0,"!",""),IF(D288=Opslag!$B$3,IF(F288 &gt; 0,"!",""),IF(D288=Opslag!$B$4,IF(F288 &gt; 0,"!",""),IF(D288=Opslag!#REF!,IF(F288 &gt; 0,"!",""),IF(D288=Opslag!#REF!,IF(F288 &gt; 0,"!",""),IF(D288=Opslag!#REF!,IF(F288 &gt; 0,"!",""),IF(D288=Opslag!#REF!,IF(F288 &gt; 0,"!",""),IF(D288=Opslag!#REF!,IF(F288 &gt; 0,"!",""),IF(D288=Opslag!#REF!,IF(F288 &gt; 0,"!",""),IF(D288=Opslag!#REF!,IF(F288 &gt; 0,"!",""),))))))))))</f>
        <v>#REF!</v>
      </c>
      <c r="H288" s="206"/>
      <c r="I288" s="209"/>
      <c r="J288" s="210" t="e">
        <f>IF(H288='Rammetal og satser'!#REF!,IF(I288="ja","!",""),"")</f>
        <v>#REF!</v>
      </c>
    </row>
    <row r="289" spans="1:10" ht="16.2" x14ac:dyDescent="0.4">
      <c r="A289" s="13"/>
      <c r="B289" s="206"/>
      <c r="C289" s="280"/>
      <c r="D289" s="283" t="str">
        <f>IF(C289="","",VLOOKUP(C289,'Ark1'!$A$1:$C$496,2,FALSE))</f>
        <v/>
      </c>
      <c r="E289" s="281"/>
      <c r="F289" s="207"/>
      <c r="G289" s="208" t="e">
        <f>IF(D289=Opslag!$B$2,IF(F289 &gt; 0,"!",""),IF(D289=Opslag!$B$3,IF(F289 &gt; 0,"!",""),IF(D289=Opslag!$B$4,IF(F289 &gt; 0,"!",""),IF(D289=Opslag!#REF!,IF(F289 &gt; 0,"!",""),IF(D289=Opslag!#REF!,IF(F289 &gt; 0,"!",""),IF(D289=Opslag!#REF!,IF(F289 &gt; 0,"!",""),IF(D289=Opslag!#REF!,IF(F289 &gt; 0,"!",""),IF(D289=Opslag!#REF!,IF(F289 &gt; 0,"!",""),IF(D289=Opslag!#REF!,IF(F289 &gt; 0,"!",""),IF(D289=Opslag!#REF!,IF(F289 &gt; 0,"!",""),))))))))))</f>
        <v>#REF!</v>
      </c>
      <c r="H289" s="206"/>
      <c r="I289" s="209"/>
      <c r="J289" s="210" t="e">
        <f>IF(H289='Rammetal og satser'!#REF!,IF(I289="ja","!",""),"")</f>
        <v>#REF!</v>
      </c>
    </row>
    <row r="290" spans="1:10" ht="16.2" x14ac:dyDescent="0.4">
      <c r="A290" s="13"/>
      <c r="B290" s="206"/>
      <c r="C290" s="280"/>
      <c r="D290" s="283" t="str">
        <f>IF(C290="","",VLOOKUP(C290,'Ark1'!$A$1:$C$496,2,FALSE))</f>
        <v/>
      </c>
      <c r="E290" s="281"/>
      <c r="F290" s="207"/>
      <c r="G290" s="208" t="e">
        <f>IF(D290=Opslag!$B$2,IF(F290 &gt; 0,"!",""),IF(D290=Opslag!$B$3,IF(F290 &gt; 0,"!",""),IF(D290=Opslag!$B$4,IF(F290 &gt; 0,"!",""),IF(D290=Opslag!#REF!,IF(F290 &gt; 0,"!",""),IF(D290=Opslag!#REF!,IF(F290 &gt; 0,"!",""),IF(D290=Opslag!#REF!,IF(F290 &gt; 0,"!",""),IF(D290=Opslag!#REF!,IF(F290 &gt; 0,"!",""),IF(D290=Opslag!#REF!,IF(F290 &gt; 0,"!",""),IF(D290=Opslag!#REF!,IF(F290 &gt; 0,"!",""),IF(D290=Opslag!#REF!,IF(F290 &gt; 0,"!",""),))))))))))</f>
        <v>#REF!</v>
      </c>
      <c r="H290" s="206"/>
      <c r="I290" s="209"/>
      <c r="J290" s="210" t="e">
        <f>IF(H290='Rammetal og satser'!#REF!,IF(I290="ja","!",""),"")</f>
        <v>#REF!</v>
      </c>
    </row>
    <row r="291" spans="1:10" ht="16.2" x14ac:dyDescent="0.4">
      <c r="A291" s="13"/>
      <c r="B291" s="206"/>
      <c r="C291" s="280"/>
      <c r="D291" s="283" t="str">
        <f>IF(C291="","",VLOOKUP(C291,'Ark1'!$A$1:$C$496,2,FALSE))</f>
        <v/>
      </c>
      <c r="E291" s="281"/>
      <c r="F291" s="207"/>
      <c r="G291" s="208" t="e">
        <f>IF(D291=Opslag!$B$2,IF(F291 &gt; 0,"!",""),IF(D291=Opslag!$B$3,IF(F291 &gt; 0,"!",""),IF(D291=Opslag!$B$4,IF(F291 &gt; 0,"!",""),IF(D291=Opslag!#REF!,IF(F291 &gt; 0,"!",""),IF(D291=Opslag!#REF!,IF(F291 &gt; 0,"!",""),IF(D291=Opslag!#REF!,IF(F291 &gt; 0,"!",""),IF(D291=Opslag!#REF!,IF(F291 &gt; 0,"!",""),IF(D291=Opslag!#REF!,IF(F291 &gt; 0,"!",""),IF(D291=Opslag!#REF!,IF(F291 &gt; 0,"!",""),IF(D291=Opslag!#REF!,IF(F291 &gt; 0,"!",""),))))))))))</f>
        <v>#REF!</v>
      </c>
      <c r="H291" s="206"/>
      <c r="I291" s="209"/>
      <c r="J291" s="210" t="e">
        <f>IF(H291='Rammetal og satser'!#REF!,IF(I291="ja","!",""),"")</f>
        <v>#REF!</v>
      </c>
    </row>
    <row r="292" spans="1:10" ht="16.2" x14ac:dyDescent="0.4">
      <c r="A292" s="13"/>
      <c r="B292" s="206"/>
      <c r="C292" s="280"/>
      <c r="D292" s="283" t="str">
        <f>IF(C292="","",VLOOKUP(C292,'Ark1'!$A$1:$C$496,2,FALSE))</f>
        <v/>
      </c>
      <c r="E292" s="281"/>
      <c r="F292" s="207"/>
      <c r="G292" s="208" t="e">
        <f>IF(D292=Opslag!$B$2,IF(F292 &gt; 0,"!",""),IF(D292=Opslag!$B$3,IF(F292 &gt; 0,"!",""),IF(D292=Opslag!$B$4,IF(F292 &gt; 0,"!",""),IF(D292=Opslag!#REF!,IF(F292 &gt; 0,"!",""),IF(D292=Opslag!#REF!,IF(F292 &gt; 0,"!",""),IF(D292=Opslag!#REF!,IF(F292 &gt; 0,"!",""),IF(D292=Opslag!#REF!,IF(F292 &gt; 0,"!",""),IF(D292=Opslag!#REF!,IF(F292 &gt; 0,"!",""),IF(D292=Opslag!#REF!,IF(F292 &gt; 0,"!",""),IF(D292=Opslag!#REF!,IF(F292 &gt; 0,"!",""),))))))))))</f>
        <v>#REF!</v>
      </c>
      <c r="H292" s="206"/>
      <c r="I292" s="209"/>
      <c r="J292" s="210" t="e">
        <f>IF(H292='Rammetal og satser'!#REF!,IF(I292="ja","!",""),"")</f>
        <v>#REF!</v>
      </c>
    </row>
    <row r="293" spans="1:10" ht="16.2" x14ac:dyDescent="0.4">
      <c r="A293" s="13"/>
      <c r="B293" s="206"/>
      <c r="C293" s="280"/>
      <c r="D293" s="283" t="str">
        <f>IF(C293="","",VLOOKUP(C293,'Ark1'!$A$1:$C$496,2,FALSE))</f>
        <v/>
      </c>
      <c r="E293" s="281"/>
      <c r="F293" s="207"/>
      <c r="G293" s="208" t="e">
        <f>IF(D293=Opslag!$B$2,IF(F293 &gt; 0,"!",""),IF(D293=Opslag!$B$3,IF(F293 &gt; 0,"!",""),IF(D293=Opslag!$B$4,IF(F293 &gt; 0,"!",""),IF(D293=Opslag!#REF!,IF(F293 &gt; 0,"!",""),IF(D293=Opslag!#REF!,IF(F293 &gt; 0,"!",""),IF(D293=Opslag!#REF!,IF(F293 &gt; 0,"!",""),IF(D293=Opslag!#REF!,IF(F293 &gt; 0,"!",""),IF(D293=Opslag!#REF!,IF(F293 &gt; 0,"!",""),IF(D293=Opslag!#REF!,IF(F293 &gt; 0,"!",""),IF(D293=Opslag!#REF!,IF(F293 &gt; 0,"!",""),))))))))))</f>
        <v>#REF!</v>
      </c>
      <c r="H293" s="206"/>
      <c r="I293" s="209"/>
      <c r="J293" s="210" t="e">
        <f>IF(H293='Rammetal og satser'!#REF!,IF(I293="ja","!",""),"")</f>
        <v>#REF!</v>
      </c>
    </row>
    <row r="294" spans="1:10" ht="16.2" x14ac:dyDescent="0.4">
      <c r="A294" s="13"/>
      <c r="B294" s="206"/>
      <c r="C294" s="280"/>
      <c r="D294" s="283" t="str">
        <f>IF(C294="","",VLOOKUP(C294,'Ark1'!$A$1:$C$496,2,FALSE))</f>
        <v/>
      </c>
      <c r="E294" s="281"/>
      <c r="F294" s="207"/>
      <c r="G294" s="208" t="e">
        <f>IF(D294=Opslag!$B$2,IF(F294 &gt; 0,"!",""),IF(D294=Opslag!$B$3,IF(F294 &gt; 0,"!",""),IF(D294=Opslag!$B$4,IF(F294 &gt; 0,"!",""),IF(D294=Opslag!#REF!,IF(F294 &gt; 0,"!",""),IF(D294=Opslag!#REF!,IF(F294 &gt; 0,"!",""),IF(D294=Opslag!#REF!,IF(F294 &gt; 0,"!",""),IF(D294=Opslag!#REF!,IF(F294 &gt; 0,"!",""),IF(D294=Opslag!#REF!,IF(F294 &gt; 0,"!",""),IF(D294=Opslag!#REF!,IF(F294 &gt; 0,"!",""),IF(D294=Opslag!#REF!,IF(F294 &gt; 0,"!",""),))))))))))</f>
        <v>#REF!</v>
      </c>
      <c r="H294" s="206"/>
      <c r="I294" s="209"/>
      <c r="J294" s="210" t="e">
        <f>IF(H294='Rammetal og satser'!#REF!,IF(I294="ja","!",""),"")</f>
        <v>#REF!</v>
      </c>
    </row>
    <row r="295" spans="1:10" ht="16.2" x14ac:dyDescent="0.4">
      <c r="A295" s="13"/>
      <c r="B295" s="206"/>
      <c r="C295" s="280"/>
      <c r="D295" s="283" t="str">
        <f>IF(C295="","",VLOOKUP(C295,'Ark1'!$A$1:$C$496,2,FALSE))</f>
        <v/>
      </c>
      <c r="E295" s="281"/>
      <c r="F295" s="207"/>
      <c r="G295" s="208" t="e">
        <f>IF(D295=Opslag!$B$2,IF(F295 &gt; 0,"!",""),IF(D295=Opslag!$B$3,IF(F295 &gt; 0,"!",""),IF(D295=Opslag!$B$4,IF(F295 &gt; 0,"!",""),IF(D295=Opslag!#REF!,IF(F295 &gt; 0,"!",""),IF(D295=Opslag!#REF!,IF(F295 &gt; 0,"!",""),IF(D295=Opslag!#REF!,IF(F295 &gt; 0,"!",""),IF(D295=Opslag!#REF!,IF(F295 &gt; 0,"!",""),IF(D295=Opslag!#REF!,IF(F295 &gt; 0,"!",""),IF(D295=Opslag!#REF!,IF(F295 &gt; 0,"!",""),IF(D295=Opslag!#REF!,IF(F295 &gt; 0,"!",""),))))))))))</f>
        <v>#REF!</v>
      </c>
      <c r="H295" s="206"/>
      <c r="I295" s="209"/>
      <c r="J295" s="210" t="e">
        <f>IF(H295='Rammetal og satser'!#REF!,IF(I295="ja","!",""),"")</f>
        <v>#REF!</v>
      </c>
    </row>
    <row r="296" spans="1:10" ht="16.2" x14ac:dyDescent="0.4">
      <c r="A296" s="13"/>
      <c r="B296" s="206"/>
      <c r="C296" s="280"/>
      <c r="D296" s="283" t="str">
        <f>IF(C296="","",VLOOKUP(C296,'Ark1'!$A$1:$C$496,2,FALSE))</f>
        <v/>
      </c>
      <c r="E296" s="281"/>
      <c r="F296" s="207"/>
      <c r="G296" s="208" t="e">
        <f>IF(D296=Opslag!$B$2,IF(F296 &gt; 0,"!",""),IF(D296=Opslag!$B$3,IF(F296 &gt; 0,"!",""),IF(D296=Opslag!$B$4,IF(F296 &gt; 0,"!",""),IF(D296=Opslag!#REF!,IF(F296 &gt; 0,"!",""),IF(D296=Opslag!#REF!,IF(F296 &gt; 0,"!",""),IF(D296=Opslag!#REF!,IF(F296 &gt; 0,"!",""),IF(D296=Opslag!#REF!,IF(F296 &gt; 0,"!",""),IF(D296=Opslag!#REF!,IF(F296 &gt; 0,"!",""),IF(D296=Opslag!#REF!,IF(F296 &gt; 0,"!",""),IF(D296=Opslag!#REF!,IF(F296 &gt; 0,"!",""),))))))))))</f>
        <v>#REF!</v>
      </c>
      <c r="H296" s="206"/>
      <c r="I296" s="209"/>
      <c r="J296" s="210" t="e">
        <f>IF(H296='Rammetal og satser'!#REF!,IF(I296="ja","!",""),"")</f>
        <v>#REF!</v>
      </c>
    </row>
    <row r="297" spans="1:10" ht="16.2" x14ac:dyDescent="0.4">
      <c r="A297" s="13"/>
      <c r="B297" s="206"/>
      <c r="C297" s="280"/>
      <c r="D297" s="283" t="str">
        <f>IF(C297="","",VLOOKUP(C297,'Ark1'!$A$1:$C$496,2,FALSE))</f>
        <v/>
      </c>
      <c r="E297" s="281"/>
      <c r="F297" s="207"/>
      <c r="G297" s="208" t="e">
        <f>IF(D297=Opslag!$B$2,IF(F297 &gt; 0,"!",""),IF(D297=Opslag!$B$3,IF(F297 &gt; 0,"!",""),IF(D297=Opslag!$B$4,IF(F297 &gt; 0,"!",""),IF(D297=Opslag!#REF!,IF(F297 &gt; 0,"!",""),IF(D297=Opslag!#REF!,IF(F297 &gt; 0,"!",""),IF(D297=Opslag!#REF!,IF(F297 &gt; 0,"!",""),IF(D297=Opslag!#REF!,IF(F297 &gt; 0,"!",""),IF(D297=Opslag!#REF!,IF(F297 &gt; 0,"!",""),IF(D297=Opslag!#REF!,IF(F297 &gt; 0,"!",""),IF(D297=Opslag!#REF!,IF(F297 &gt; 0,"!",""),))))))))))</f>
        <v>#REF!</v>
      </c>
      <c r="H297" s="206"/>
      <c r="I297" s="209"/>
      <c r="J297" s="210" t="e">
        <f>IF(H297='Rammetal og satser'!#REF!,IF(I297="ja","!",""),"")</f>
        <v>#REF!</v>
      </c>
    </row>
    <row r="298" spans="1:10" ht="16.2" x14ac:dyDescent="0.4">
      <c r="A298" s="13"/>
      <c r="B298" s="206"/>
      <c r="C298" s="280"/>
      <c r="D298" s="283" t="str">
        <f>IF(C298="","",VLOOKUP(C298,'Ark1'!$A$1:$C$496,2,FALSE))</f>
        <v/>
      </c>
      <c r="E298" s="281"/>
      <c r="F298" s="207"/>
      <c r="G298" s="208" t="e">
        <f>IF(D298=Opslag!$B$2,IF(F298 &gt; 0,"!",""),IF(D298=Opslag!$B$3,IF(F298 &gt; 0,"!",""),IF(D298=Opslag!$B$4,IF(F298 &gt; 0,"!",""),IF(D298=Opslag!#REF!,IF(F298 &gt; 0,"!",""),IF(D298=Opslag!#REF!,IF(F298 &gt; 0,"!",""),IF(D298=Opslag!#REF!,IF(F298 &gt; 0,"!",""),IF(D298=Opslag!#REF!,IF(F298 &gt; 0,"!",""),IF(D298=Opslag!#REF!,IF(F298 &gt; 0,"!",""),IF(D298=Opslag!#REF!,IF(F298 &gt; 0,"!",""),IF(D298=Opslag!#REF!,IF(F298 &gt; 0,"!",""),))))))))))</f>
        <v>#REF!</v>
      </c>
      <c r="H298" s="206"/>
      <c r="I298" s="209"/>
      <c r="J298" s="210" t="e">
        <f>IF(H298='Rammetal og satser'!#REF!,IF(I298="ja","!",""),"")</f>
        <v>#REF!</v>
      </c>
    </row>
    <row r="299" spans="1:10" ht="16.2" x14ac:dyDescent="0.4">
      <c r="A299" s="13"/>
      <c r="B299" s="206"/>
      <c r="C299" s="280"/>
      <c r="D299" s="283" t="str">
        <f>IF(C299="","",VLOOKUP(C299,'Ark1'!$A$1:$C$496,2,FALSE))</f>
        <v/>
      </c>
      <c r="E299" s="281"/>
      <c r="F299" s="207"/>
      <c r="G299" s="208" t="e">
        <f>IF(D299=Opslag!$B$2,IF(F299 &gt; 0,"!",""),IF(D299=Opslag!$B$3,IF(F299 &gt; 0,"!",""),IF(D299=Opslag!$B$4,IF(F299 &gt; 0,"!",""),IF(D299=Opslag!#REF!,IF(F299 &gt; 0,"!",""),IF(D299=Opslag!#REF!,IF(F299 &gt; 0,"!",""),IF(D299=Opslag!#REF!,IF(F299 &gt; 0,"!",""),IF(D299=Opslag!#REF!,IF(F299 &gt; 0,"!",""),IF(D299=Opslag!#REF!,IF(F299 &gt; 0,"!",""),IF(D299=Opslag!#REF!,IF(F299 &gt; 0,"!",""),IF(D299=Opslag!#REF!,IF(F299 &gt; 0,"!",""),))))))))))</f>
        <v>#REF!</v>
      </c>
      <c r="H299" s="206"/>
      <c r="I299" s="209"/>
      <c r="J299" s="210" t="e">
        <f>IF(H299='Rammetal og satser'!#REF!,IF(I299="ja","!",""),"")</f>
        <v>#REF!</v>
      </c>
    </row>
    <row r="300" spans="1:10" ht="16.2" x14ac:dyDescent="0.4">
      <c r="A300" s="13"/>
      <c r="B300" s="206"/>
      <c r="C300" s="280"/>
      <c r="D300" s="283" t="str">
        <f>IF(C300="","",VLOOKUP(C300,'Ark1'!$A$1:$C$496,2,FALSE))</f>
        <v/>
      </c>
      <c r="E300" s="281"/>
      <c r="F300" s="207"/>
      <c r="G300" s="208" t="e">
        <f>IF(D300=Opslag!$B$2,IF(F300 &gt; 0,"!",""),IF(D300=Opslag!$B$3,IF(F300 &gt; 0,"!",""),IF(D300=Opslag!$B$4,IF(F300 &gt; 0,"!",""),IF(D300=Opslag!#REF!,IF(F300 &gt; 0,"!",""),IF(D300=Opslag!#REF!,IF(F300 &gt; 0,"!",""),IF(D300=Opslag!#REF!,IF(F300 &gt; 0,"!",""),IF(D300=Opslag!#REF!,IF(F300 &gt; 0,"!",""),IF(D300=Opslag!#REF!,IF(F300 &gt; 0,"!",""),IF(D300=Opslag!#REF!,IF(F300 &gt; 0,"!",""),IF(D300=Opslag!#REF!,IF(F300 &gt; 0,"!",""),))))))))))</f>
        <v>#REF!</v>
      </c>
      <c r="H300" s="206"/>
      <c r="I300" s="209"/>
      <c r="J300" s="210" t="e">
        <f>IF(H300='Rammetal og satser'!#REF!,IF(I300="ja","!",""),"")</f>
        <v>#REF!</v>
      </c>
    </row>
    <row r="301" spans="1:10" ht="16.2" x14ac:dyDescent="0.4">
      <c r="A301" s="13"/>
      <c r="B301" s="206"/>
      <c r="C301" s="280"/>
      <c r="D301" s="283" t="str">
        <f>IF(C301="","",VLOOKUP(C301,'Ark1'!$A$1:$C$496,2,FALSE))</f>
        <v/>
      </c>
      <c r="E301" s="281"/>
      <c r="F301" s="207"/>
      <c r="G301" s="208" t="e">
        <f>IF(D301=Opslag!$B$2,IF(F301 &gt; 0,"!",""),IF(D301=Opslag!$B$3,IF(F301 &gt; 0,"!",""),IF(D301=Opslag!$B$4,IF(F301 &gt; 0,"!",""),IF(D301=Opslag!#REF!,IF(F301 &gt; 0,"!",""),IF(D301=Opslag!#REF!,IF(F301 &gt; 0,"!",""),IF(D301=Opslag!#REF!,IF(F301 &gt; 0,"!",""),IF(D301=Opslag!#REF!,IF(F301 &gt; 0,"!",""),IF(D301=Opslag!#REF!,IF(F301 &gt; 0,"!",""),IF(D301=Opslag!#REF!,IF(F301 &gt; 0,"!",""),IF(D301=Opslag!#REF!,IF(F301 &gt; 0,"!",""),))))))))))</f>
        <v>#REF!</v>
      </c>
      <c r="H301" s="206"/>
      <c r="I301" s="209"/>
      <c r="J301" s="210" t="e">
        <f>IF(H301='Rammetal og satser'!#REF!,IF(I301="ja","!",""),"")</f>
        <v>#REF!</v>
      </c>
    </row>
    <row r="302" spans="1:10" ht="16.2" x14ac:dyDescent="0.4">
      <c r="A302" s="13"/>
      <c r="B302" s="206"/>
      <c r="C302" s="280"/>
      <c r="D302" s="283" t="str">
        <f>IF(C302="","",VLOOKUP(C302,'Ark1'!$A$1:$C$496,2,FALSE))</f>
        <v/>
      </c>
      <c r="E302" s="281"/>
      <c r="F302" s="207"/>
      <c r="G302" s="208" t="e">
        <f>IF(D302=Opslag!$B$2,IF(F302 &gt; 0,"!",""),IF(D302=Opslag!$B$3,IF(F302 &gt; 0,"!",""),IF(D302=Opslag!$B$4,IF(F302 &gt; 0,"!",""),IF(D302=Opslag!#REF!,IF(F302 &gt; 0,"!",""),IF(D302=Opslag!#REF!,IF(F302 &gt; 0,"!",""),IF(D302=Opslag!#REF!,IF(F302 &gt; 0,"!",""),IF(D302=Opslag!#REF!,IF(F302 &gt; 0,"!",""),IF(D302=Opslag!#REF!,IF(F302 &gt; 0,"!",""),IF(D302=Opslag!#REF!,IF(F302 &gt; 0,"!",""),IF(D302=Opslag!#REF!,IF(F302 &gt; 0,"!",""),))))))))))</f>
        <v>#REF!</v>
      </c>
      <c r="H302" s="206"/>
      <c r="I302" s="209"/>
      <c r="J302" s="210" t="e">
        <f>IF(H302='Rammetal og satser'!#REF!,IF(I302="ja","!",""),"")</f>
        <v>#REF!</v>
      </c>
    </row>
    <row r="303" spans="1:10" ht="16.2" x14ac:dyDescent="0.4">
      <c r="A303" s="13"/>
      <c r="B303" s="206"/>
      <c r="C303" s="280"/>
      <c r="D303" s="283" t="str">
        <f>IF(C303="","",VLOOKUP(C303,'Ark1'!$A$1:$C$496,2,FALSE))</f>
        <v/>
      </c>
      <c r="E303" s="281"/>
      <c r="F303" s="207"/>
      <c r="G303" s="208" t="e">
        <f>IF(D303=Opslag!$B$2,IF(F303 &gt; 0,"!",""),IF(D303=Opslag!$B$3,IF(F303 &gt; 0,"!",""),IF(D303=Opslag!$B$4,IF(F303 &gt; 0,"!",""),IF(D303=Opslag!#REF!,IF(F303 &gt; 0,"!",""),IF(D303=Opslag!#REF!,IF(F303 &gt; 0,"!",""),IF(D303=Opslag!#REF!,IF(F303 &gt; 0,"!",""),IF(D303=Opslag!#REF!,IF(F303 &gt; 0,"!",""),IF(D303=Opslag!#REF!,IF(F303 &gt; 0,"!",""),IF(D303=Opslag!#REF!,IF(F303 &gt; 0,"!",""),IF(D303=Opslag!#REF!,IF(F303 &gt; 0,"!",""),))))))))))</f>
        <v>#REF!</v>
      </c>
      <c r="H303" s="206"/>
      <c r="I303" s="209"/>
      <c r="J303" s="210" t="e">
        <f>IF(H303='Rammetal og satser'!#REF!,IF(I303="ja","!",""),"")</f>
        <v>#REF!</v>
      </c>
    </row>
    <row r="304" spans="1:10" ht="16.2" x14ac:dyDescent="0.4">
      <c r="A304" s="13"/>
      <c r="B304" s="206"/>
      <c r="C304" s="280"/>
      <c r="D304" s="283" t="str">
        <f>IF(C304="","",VLOOKUP(C304,'Ark1'!$A$1:$C$496,2,FALSE))</f>
        <v/>
      </c>
      <c r="E304" s="281"/>
      <c r="F304" s="207"/>
      <c r="G304" s="208" t="e">
        <f>IF(D304=Opslag!$B$2,IF(F304 &gt; 0,"!",""),IF(D304=Opslag!$B$3,IF(F304 &gt; 0,"!",""),IF(D304=Opslag!$B$4,IF(F304 &gt; 0,"!",""),IF(D304=Opslag!#REF!,IF(F304 &gt; 0,"!",""),IF(D304=Opslag!#REF!,IF(F304 &gt; 0,"!",""),IF(D304=Opslag!#REF!,IF(F304 &gt; 0,"!",""),IF(D304=Opslag!#REF!,IF(F304 &gt; 0,"!",""),IF(D304=Opslag!#REF!,IF(F304 &gt; 0,"!",""),IF(D304=Opslag!#REF!,IF(F304 &gt; 0,"!",""),IF(D304=Opslag!#REF!,IF(F304 &gt; 0,"!",""),))))))))))</f>
        <v>#REF!</v>
      </c>
      <c r="H304" s="206"/>
      <c r="I304" s="209"/>
      <c r="J304" s="210" t="e">
        <f>IF(H304='Rammetal og satser'!#REF!,IF(I304="ja","!",""),"")</f>
        <v>#REF!</v>
      </c>
    </row>
    <row r="305" spans="1:10" ht="16.2" x14ac:dyDescent="0.4">
      <c r="A305" s="13"/>
      <c r="B305" s="206"/>
      <c r="C305" s="280"/>
      <c r="D305" s="283" t="str">
        <f>IF(C305="","",VLOOKUP(C305,'Ark1'!$A$1:$C$496,2,FALSE))</f>
        <v/>
      </c>
      <c r="E305" s="281"/>
      <c r="F305" s="207"/>
      <c r="G305" s="208" t="e">
        <f>IF(D305=Opslag!$B$2,IF(F305 &gt; 0,"!",""),IF(D305=Opslag!$B$3,IF(F305 &gt; 0,"!",""),IF(D305=Opslag!$B$4,IF(F305 &gt; 0,"!",""),IF(D305=Opslag!#REF!,IF(F305 &gt; 0,"!",""),IF(D305=Opslag!#REF!,IF(F305 &gt; 0,"!",""),IF(D305=Opslag!#REF!,IF(F305 &gt; 0,"!",""),IF(D305=Opslag!#REF!,IF(F305 &gt; 0,"!",""),IF(D305=Opslag!#REF!,IF(F305 &gt; 0,"!",""),IF(D305=Opslag!#REF!,IF(F305 &gt; 0,"!",""),IF(D305=Opslag!#REF!,IF(F305 &gt; 0,"!",""),))))))))))</f>
        <v>#REF!</v>
      </c>
      <c r="H305" s="206"/>
      <c r="I305" s="209"/>
      <c r="J305" s="210" t="e">
        <f>IF(H305='Rammetal og satser'!#REF!,IF(I305="ja","!",""),"")</f>
        <v>#REF!</v>
      </c>
    </row>
    <row r="306" spans="1:10" ht="16.2" x14ac:dyDescent="0.4">
      <c r="A306" s="13"/>
      <c r="B306" s="206"/>
      <c r="C306" s="280"/>
      <c r="D306" s="283" t="str">
        <f>IF(C306="","",VLOOKUP(C306,'Ark1'!$A$1:$C$496,2,FALSE))</f>
        <v/>
      </c>
      <c r="E306" s="281"/>
      <c r="F306" s="207"/>
      <c r="G306" s="208" t="e">
        <f>IF(D306=Opslag!$B$2,IF(F306 &gt; 0,"!",""),IF(D306=Opslag!$B$3,IF(F306 &gt; 0,"!",""),IF(D306=Opslag!$B$4,IF(F306 &gt; 0,"!",""),IF(D306=Opslag!#REF!,IF(F306 &gt; 0,"!",""),IF(D306=Opslag!#REF!,IF(F306 &gt; 0,"!",""),IF(D306=Opslag!#REF!,IF(F306 &gt; 0,"!",""),IF(D306=Opslag!#REF!,IF(F306 &gt; 0,"!",""),IF(D306=Opslag!#REF!,IF(F306 &gt; 0,"!",""),IF(D306=Opslag!#REF!,IF(F306 &gt; 0,"!",""),IF(D306=Opslag!#REF!,IF(F306 &gt; 0,"!",""),))))))))))</f>
        <v>#REF!</v>
      </c>
      <c r="H306" s="206"/>
      <c r="I306" s="209"/>
      <c r="J306" s="210" t="e">
        <f>IF(H306='Rammetal og satser'!#REF!,IF(I306="ja","!",""),"")</f>
        <v>#REF!</v>
      </c>
    </row>
    <row r="307" spans="1:10" ht="16.2" x14ac:dyDescent="0.4">
      <c r="A307" s="13"/>
      <c r="B307" s="206"/>
      <c r="C307" s="280"/>
      <c r="D307" s="283" t="str">
        <f>IF(C307="","",VLOOKUP(C307,'Ark1'!$A$1:$C$496,2,FALSE))</f>
        <v/>
      </c>
      <c r="E307" s="281"/>
      <c r="F307" s="207"/>
      <c r="G307" s="208" t="e">
        <f>IF(D307=Opslag!$B$2,IF(F307 &gt; 0,"!",""),IF(D307=Opslag!$B$3,IF(F307 &gt; 0,"!",""),IF(D307=Opslag!$B$4,IF(F307 &gt; 0,"!",""),IF(D307=Opslag!#REF!,IF(F307 &gt; 0,"!",""),IF(D307=Opslag!#REF!,IF(F307 &gt; 0,"!",""),IF(D307=Opslag!#REF!,IF(F307 &gt; 0,"!",""),IF(D307=Opslag!#REF!,IF(F307 &gt; 0,"!",""),IF(D307=Opslag!#REF!,IF(F307 &gt; 0,"!",""),IF(D307=Opslag!#REF!,IF(F307 &gt; 0,"!",""),IF(D307=Opslag!#REF!,IF(F307 &gt; 0,"!",""),))))))))))</f>
        <v>#REF!</v>
      </c>
      <c r="H307" s="206"/>
      <c r="I307" s="209"/>
      <c r="J307" s="210" t="e">
        <f>IF(H307='Rammetal og satser'!#REF!,IF(I307="ja","!",""),"")</f>
        <v>#REF!</v>
      </c>
    </row>
    <row r="308" spans="1:10" ht="16.2" x14ac:dyDescent="0.4">
      <c r="A308" s="13"/>
      <c r="B308" s="206"/>
      <c r="C308" s="280"/>
      <c r="D308" s="283" t="str">
        <f>IF(C308="","",VLOOKUP(C308,'Ark1'!$A$1:$C$496,2,FALSE))</f>
        <v/>
      </c>
      <c r="E308" s="281"/>
      <c r="F308" s="207"/>
      <c r="G308" s="208" t="e">
        <f>IF(D308=Opslag!$B$2,IF(F308 &gt; 0,"!",""),IF(D308=Opslag!$B$3,IF(F308 &gt; 0,"!",""),IF(D308=Opslag!$B$4,IF(F308 &gt; 0,"!",""),IF(D308=Opslag!#REF!,IF(F308 &gt; 0,"!",""),IF(D308=Opslag!#REF!,IF(F308 &gt; 0,"!",""),IF(D308=Opslag!#REF!,IF(F308 &gt; 0,"!",""),IF(D308=Opslag!#REF!,IF(F308 &gt; 0,"!",""),IF(D308=Opslag!#REF!,IF(F308 &gt; 0,"!",""),IF(D308=Opslag!#REF!,IF(F308 &gt; 0,"!",""),IF(D308=Opslag!#REF!,IF(F308 &gt; 0,"!",""),))))))))))</f>
        <v>#REF!</v>
      </c>
      <c r="H308" s="206"/>
      <c r="I308" s="209"/>
      <c r="J308" s="210" t="e">
        <f>IF(H308='Rammetal og satser'!#REF!,IF(I308="ja","!",""),"")</f>
        <v>#REF!</v>
      </c>
    </row>
    <row r="309" spans="1:10" ht="16.2" x14ac:dyDescent="0.4">
      <c r="A309" s="13"/>
      <c r="B309" s="206"/>
      <c r="C309" s="280"/>
      <c r="D309" s="283" t="str">
        <f>IF(C309="","",VLOOKUP(C309,'Ark1'!$A$1:$C$496,2,FALSE))</f>
        <v/>
      </c>
      <c r="E309" s="281"/>
      <c r="F309" s="207"/>
      <c r="G309" s="208" t="e">
        <f>IF(D309=Opslag!$B$2,IF(F309 &gt; 0,"!",""),IF(D309=Opslag!$B$3,IF(F309 &gt; 0,"!",""),IF(D309=Opslag!$B$4,IF(F309 &gt; 0,"!",""),IF(D309=Opslag!#REF!,IF(F309 &gt; 0,"!",""),IF(D309=Opslag!#REF!,IF(F309 &gt; 0,"!",""),IF(D309=Opslag!#REF!,IF(F309 &gt; 0,"!",""),IF(D309=Opslag!#REF!,IF(F309 &gt; 0,"!",""),IF(D309=Opslag!#REF!,IF(F309 &gt; 0,"!",""),IF(D309=Opslag!#REF!,IF(F309 &gt; 0,"!",""),IF(D309=Opslag!#REF!,IF(F309 &gt; 0,"!",""),))))))))))</f>
        <v>#REF!</v>
      </c>
      <c r="H309" s="206"/>
      <c r="I309" s="209"/>
      <c r="J309" s="210" t="e">
        <f>IF(H309='Rammetal og satser'!#REF!,IF(I309="ja","!",""),"")</f>
        <v>#REF!</v>
      </c>
    </row>
    <row r="310" spans="1:10" ht="16.2" x14ac:dyDescent="0.4">
      <c r="A310" s="13"/>
      <c r="B310" s="206"/>
      <c r="C310" s="280"/>
      <c r="D310" s="283" t="str">
        <f>IF(C310="","",VLOOKUP(C310,'Ark1'!$A$1:$C$496,2,FALSE))</f>
        <v/>
      </c>
      <c r="E310" s="281"/>
      <c r="F310" s="207"/>
      <c r="G310" s="208" t="e">
        <f>IF(D310=Opslag!$B$2,IF(F310 &gt; 0,"!",""),IF(D310=Opslag!$B$3,IF(F310 &gt; 0,"!",""),IF(D310=Opslag!$B$4,IF(F310 &gt; 0,"!",""),IF(D310=Opslag!#REF!,IF(F310 &gt; 0,"!",""),IF(D310=Opslag!#REF!,IF(F310 &gt; 0,"!",""),IF(D310=Opslag!#REF!,IF(F310 &gt; 0,"!",""),IF(D310=Opslag!#REF!,IF(F310 &gt; 0,"!",""),IF(D310=Opslag!#REF!,IF(F310 &gt; 0,"!",""),IF(D310=Opslag!#REF!,IF(F310 &gt; 0,"!",""),IF(D310=Opslag!#REF!,IF(F310 &gt; 0,"!",""),))))))))))</f>
        <v>#REF!</v>
      </c>
      <c r="H310" s="206"/>
      <c r="I310" s="209"/>
      <c r="J310" s="210" t="e">
        <f>IF(H310='Rammetal og satser'!#REF!,IF(I310="ja","!",""),"")</f>
        <v>#REF!</v>
      </c>
    </row>
    <row r="311" spans="1:10" ht="16.2" x14ac:dyDescent="0.4">
      <c r="A311" s="13"/>
      <c r="B311" s="206"/>
      <c r="C311" s="280"/>
      <c r="D311" s="283" t="str">
        <f>IF(C311="","",VLOOKUP(C311,'Ark1'!$A$1:$C$496,2,FALSE))</f>
        <v/>
      </c>
      <c r="E311" s="281"/>
      <c r="F311" s="207"/>
      <c r="G311" s="208" t="e">
        <f>IF(D311=Opslag!$B$2,IF(F311 &gt; 0,"!",""),IF(D311=Opslag!$B$3,IF(F311 &gt; 0,"!",""),IF(D311=Opslag!$B$4,IF(F311 &gt; 0,"!",""),IF(D311=Opslag!#REF!,IF(F311 &gt; 0,"!",""),IF(D311=Opslag!#REF!,IF(F311 &gt; 0,"!",""),IF(D311=Opslag!#REF!,IF(F311 &gt; 0,"!",""),IF(D311=Opslag!#REF!,IF(F311 &gt; 0,"!",""),IF(D311=Opslag!#REF!,IF(F311 &gt; 0,"!",""),IF(D311=Opslag!#REF!,IF(F311 &gt; 0,"!",""),IF(D311=Opslag!#REF!,IF(F311 &gt; 0,"!",""),))))))))))</f>
        <v>#REF!</v>
      </c>
      <c r="H311" s="206"/>
      <c r="I311" s="209"/>
      <c r="J311" s="210" t="e">
        <f>IF(H311='Rammetal og satser'!#REF!,IF(I311="ja","!",""),"")</f>
        <v>#REF!</v>
      </c>
    </row>
    <row r="312" spans="1:10" ht="16.2" x14ac:dyDescent="0.4">
      <c r="A312" s="13"/>
      <c r="B312" s="206"/>
      <c r="C312" s="280"/>
      <c r="D312" s="283" t="str">
        <f>IF(C312="","",VLOOKUP(C312,'Ark1'!$A$1:$C$496,2,FALSE))</f>
        <v/>
      </c>
      <c r="E312" s="281"/>
      <c r="F312" s="207"/>
      <c r="G312" s="208" t="e">
        <f>IF(D312=Opslag!$B$2,IF(F312 &gt; 0,"!",""),IF(D312=Opslag!$B$3,IF(F312 &gt; 0,"!",""),IF(D312=Opslag!$B$4,IF(F312 &gt; 0,"!",""),IF(D312=Opslag!#REF!,IF(F312 &gt; 0,"!",""),IF(D312=Opslag!#REF!,IF(F312 &gt; 0,"!",""),IF(D312=Opslag!#REF!,IF(F312 &gt; 0,"!",""),IF(D312=Opslag!#REF!,IF(F312 &gt; 0,"!",""),IF(D312=Opslag!#REF!,IF(F312 &gt; 0,"!",""),IF(D312=Opslag!#REF!,IF(F312 &gt; 0,"!",""),IF(D312=Opslag!#REF!,IF(F312 &gt; 0,"!",""),))))))))))</f>
        <v>#REF!</v>
      </c>
      <c r="H312" s="206"/>
      <c r="I312" s="209"/>
      <c r="J312" s="210" t="e">
        <f>IF(H312='Rammetal og satser'!#REF!,IF(I312="ja","!",""),"")</f>
        <v>#REF!</v>
      </c>
    </row>
    <row r="313" spans="1:10" ht="16.2" x14ac:dyDescent="0.4">
      <c r="A313" s="13"/>
      <c r="B313" s="206"/>
      <c r="C313" s="280"/>
      <c r="D313" s="283" t="str">
        <f>IF(C313="","",VLOOKUP(C313,'Ark1'!$A$1:$C$496,2,FALSE))</f>
        <v/>
      </c>
      <c r="E313" s="281"/>
      <c r="F313" s="207"/>
      <c r="G313" s="208" t="e">
        <f>IF(D313=Opslag!$B$2,IF(F313 &gt; 0,"!",""),IF(D313=Opslag!$B$3,IF(F313 &gt; 0,"!",""),IF(D313=Opslag!$B$4,IF(F313 &gt; 0,"!",""),IF(D313=Opslag!#REF!,IF(F313 &gt; 0,"!",""),IF(D313=Opslag!#REF!,IF(F313 &gt; 0,"!",""),IF(D313=Opslag!#REF!,IF(F313 &gt; 0,"!",""),IF(D313=Opslag!#REF!,IF(F313 &gt; 0,"!",""),IF(D313=Opslag!#REF!,IF(F313 &gt; 0,"!",""),IF(D313=Opslag!#REF!,IF(F313 &gt; 0,"!",""),IF(D313=Opslag!#REF!,IF(F313 &gt; 0,"!",""),))))))))))</f>
        <v>#REF!</v>
      </c>
      <c r="H313" s="206"/>
      <c r="I313" s="209"/>
      <c r="J313" s="210" t="e">
        <f>IF(H313='Rammetal og satser'!#REF!,IF(I313="ja","!",""),"")</f>
        <v>#REF!</v>
      </c>
    </row>
    <row r="314" spans="1:10" ht="16.2" x14ac:dyDescent="0.4">
      <c r="A314" s="13"/>
      <c r="B314" s="206"/>
      <c r="C314" s="280"/>
      <c r="D314" s="283" t="str">
        <f>IF(C314="","",VLOOKUP(C314,'Ark1'!$A$1:$C$496,2,FALSE))</f>
        <v/>
      </c>
      <c r="E314" s="281"/>
      <c r="F314" s="207"/>
      <c r="G314" s="208" t="e">
        <f>IF(D314=Opslag!$B$2,IF(F314 &gt; 0,"!",""),IF(D314=Opslag!$B$3,IF(F314 &gt; 0,"!",""),IF(D314=Opslag!$B$4,IF(F314 &gt; 0,"!",""),IF(D314=Opslag!#REF!,IF(F314 &gt; 0,"!",""),IF(D314=Opslag!#REF!,IF(F314 &gt; 0,"!",""),IF(D314=Opslag!#REF!,IF(F314 &gt; 0,"!",""),IF(D314=Opslag!#REF!,IF(F314 &gt; 0,"!",""),IF(D314=Opslag!#REF!,IF(F314 &gt; 0,"!",""),IF(D314=Opslag!#REF!,IF(F314 &gt; 0,"!",""),IF(D314=Opslag!#REF!,IF(F314 &gt; 0,"!",""),))))))))))</f>
        <v>#REF!</v>
      </c>
      <c r="H314" s="206"/>
      <c r="I314" s="209"/>
      <c r="J314" s="210" t="e">
        <f>IF(H314='Rammetal og satser'!#REF!,IF(I314="ja","!",""),"")</f>
        <v>#REF!</v>
      </c>
    </row>
    <row r="315" spans="1:10" ht="16.2" x14ac:dyDescent="0.4">
      <c r="A315" s="13"/>
      <c r="B315" s="206"/>
      <c r="C315" s="280"/>
      <c r="D315" s="283" t="str">
        <f>IF(C315="","",VLOOKUP(C315,'Ark1'!$A$1:$C$496,2,FALSE))</f>
        <v/>
      </c>
      <c r="E315" s="281"/>
      <c r="F315" s="207"/>
      <c r="G315" s="208" t="e">
        <f>IF(D315=Opslag!$B$2,IF(F315 &gt; 0,"!",""),IF(D315=Opslag!$B$3,IF(F315 &gt; 0,"!",""),IF(D315=Opslag!$B$4,IF(F315 &gt; 0,"!",""),IF(D315=Opslag!#REF!,IF(F315 &gt; 0,"!",""),IF(D315=Opslag!#REF!,IF(F315 &gt; 0,"!",""),IF(D315=Opslag!#REF!,IF(F315 &gt; 0,"!",""),IF(D315=Opslag!#REF!,IF(F315 &gt; 0,"!",""),IF(D315=Opslag!#REF!,IF(F315 &gt; 0,"!",""),IF(D315=Opslag!#REF!,IF(F315 &gt; 0,"!",""),IF(D315=Opslag!#REF!,IF(F315 &gt; 0,"!",""),))))))))))</f>
        <v>#REF!</v>
      </c>
      <c r="H315" s="206"/>
      <c r="I315" s="209"/>
      <c r="J315" s="210" t="e">
        <f>IF(H315='Rammetal og satser'!#REF!,IF(I315="ja","!",""),"")</f>
        <v>#REF!</v>
      </c>
    </row>
    <row r="316" spans="1:10" ht="16.2" x14ac:dyDescent="0.4">
      <c r="A316" s="13"/>
      <c r="B316" s="206"/>
      <c r="C316" s="280"/>
      <c r="D316" s="283" t="str">
        <f>IF(C316="","",VLOOKUP(C316,'Ark1'!$A$1:$C$496,2,FALSE))</f>
        <v/>
      </c>
      <c r="E316" s="281"/>
      <c r="F316" s="207"/>
      <c r="G316" s="208" t="e">
        <f>IF(D316=Opslag!$B$2,IF(F316 &gt; 0,"!",""),IF(D316=Opslag!$B$3,IF(F316 &gt; 0,"!",""),IF(D316=Opslag!$B$4,IF(F316 &gt; 0,"!",""),IF(D316=Opslag!#REF!,IF(F316 &gt; 0,"!",""),IF(D316=Opslag!#REF!,IF(F316 &gt; 0,"!",""),IF(D316=Opslag!#REF!,IF(F316 &gt; 0,"!",""),IF(D316=Opslag!#REF!,IF(F316 &gt; 0,"!",""),IF(D316=Opslag!#REF!,IF(F316 &gt; 0,"!",""),IF(D316=Opslag!#REF!,IF(F316 &gt; 0,"!",""),IF(D316=Opslag!#REF!,IF(F316 &gt; 0,"!",""),))))))))))</f>
        <v>#REF!</v>
      </c>
      <c r="H316" s="206"/>
      <c r="I316" s="209"/>
      <c r="J316" s="210" t="e">
        <f>IF(H316='Rammetal og satser'!#REF!,IF(I316="ja","!",""),"")</f>
        <v>#REF!</v>
      </c>
    </row>
    <row r="317" spans="1:10" ht="16.2" x14ac:dyDescent="0.4">
      <c r="A317" s="13"/>
      <c r="B317" s="206"/>
      <c r="C317" s="280"/>
      <c r="D317" s="283" t="str">
        <f>IF(C317="","",VLOOKUP(C317,'Ark1'!$A$1:$C$496,2,FALSE))</f>
        <v/>
      </c>
      <c r="E317" s="281"/>
      <c r="F317" s="207"/>
      <c r="G317" s="208" t="e">
        <f>IF(D317=Opslag!$B$2,IF(F317 &gt; 0,"!",""),IF(D317=Opslag!$B$3,IF(F317 &gt; 0,"!",""),IF(D317=Opslag!$B$4,IF(F317 &gt; 0,"!",""),IF(D317=Opslag!#REF!,IF(F317 &gt; 0,"!",""),IF(D317=Opslag!#REF!,IF(F317 &gt; 0,"!",""),IF(D317=Opslag!#REF!,IF(F317 &gt; 0,"!",""),IF(D317=Opslag!#REF!,IF(F317 &gt; 0,"!",""),IF(D317=Opslag!#REF!,IF(F317 &gt; 0,"!",""),IF(D317=Opslag!#REF!,IF(F317 &gt; 0,"!",""),IF(D317=Opslag!#REF!,IF(F317 &gt; 0,"!",""),))))))))))</f>
        <v>#REF!</v>
      </c>
      <c r="H317" s="206"/>
      <c r="I317" s="209"/>
      <c r="J317" s="210" t="e">
        <f>IF(H317='Rammetal og satser'!#REF!,IF(I317="ja","!",""),"")</f>
        <v>#REF!</v>
      </c>
    </row>
    <row r="318" spans="1:10" ht="16.2" x14ac:dyDescent="0.4">
      <c r="A318" s="13"/>
      <c r="B318" s="206"/>
      <c r="C318" s="280"/>
      <c r="D318" s="283" t="str">
        <f>IF(C318="","",VLOOKUP(C318,'Ark1'!$A$1:$C$496,2,FALSE))</f>
        <v/>
      </c>
      <c r="E318" s="281"/>
      <c r="F318" s="207"/>
      <c r="G318" s="208" t="e">
        <f>IF(D318=Opslag!$B$2,IF(F318 &gt; 0,"!",""),IF(D318=Opslag!$B$3,IF(F318 &gt; 0,"!",""),IF(D318=Opslag!$B$4,IF(F318 &gt; 0,"!",""),IF(D318=Opslag!#REF!,IF(F318 &gt; 0,"!",""),IF(D318=Opslag!#REF!,IF(F318 &gt; 0,"!",""),IF(D318=Opslag!#REF!,IF(F318 &gt; 0,"!",""),IF(D318=Opslag!#REF!,IF(F318 &gt; 0,"!",""),IF(D318=Opslag!#REF!,IF(F318 &gt; 0,"!",""),IF(D318=Opslag!#REF!,IF(F318 &gt; 0,"!",""),IF(D318=Opslag!#REF!,IF(F318 &gt; 0,"!",""),))))))))))</f>
        <v>#REF!</v>
      </c>
      <c r="H318" s="206"/>
      <c r="I318" s="209"/>
      <c r="J318" s="210" t="e">
        <f>IF(H318='Rammetal og satser'!#REF!,IF(I318="ja","!",""),"")</f>
        <v>#REF!</v>
      </c>
    </row>
    <row r="319" spans="1:10" ht="16.2" x14ac:dyDescent="0.4">
      <c r="A319" s="13"/>
      <c r="B319" s="206"/>
      <c r="C319" s="280"/>
      <c r="D319" s="283" t="str">
        <f>IF(C319="","",VLOOKUP(C319,'Ark1'!$A$1:$C$496,2,FALSE))</f>
        <v/>
      </c>
      <c r="E319" s="281"/>
      <c r="F319" s="207"/>
      <c r="G319" s="208" t="e">
        <f>IF(D319=Opslag!$B$2,IF(F319 &gt; 0,"!",""),IF(D319=Opslag!$B$3,IF(F319 &gt; 0,"!",""),IF(D319=Opslag!$B$4,IF(F319 &gt; 0,"!",""),IF(D319=Opslag!#REF!,IF(F319 &gt; 0,"!",""),IF(D319=Opslag!#REF!,IF(F319 &gt; 0,"!",""),IF(D319=Opslag!#REF!,IF(F319 &gt; 0,"!",""),IF(D319=Opslag!#REF!,IF(F319 &gt; 0,"!",""),IF(D319=Opslag!#REF!,IF(F319 &gt; 0,"!",""),IF(D319=Opslag!#REF!,IF(F319 &gt; 0,"!",""),IF(D319=Opslag!#REF!,IF(F319 &gt; 0,"!",""),))))))))))</f>
        <v>#REF!</v>
      </c>
      <c r="H319" s="206"/>
      <c r="I319" s="209"/>
      <c r="J319" s="210" t="e">
        <f>IF(H319='Rammetal og satser'!#REF!,IF(I319="ja","!",""),"")</f>
        <v>#REF!</v>
      </c>
    </row>
    <row r="320" spans="1:10" ht="16.2" x14ac:dyDescent="0.4">
      <c r="A320" s="13"/>
      <c r="B320" s="206"/>
      <c r="C320" s="280"/>
      <c r="D320" s="283" t="str">
        <f>IF(C320="","",VLOOKUP(C320,'Ark1'!$A$1:$C$496,2,FALSE))</f>
        <v/>
      </c>
      <c r="E320" s="281"/>
      <c r="F320" s="207"/>
      <c r="G320" s="208" t="e">
        <f>IF(D320=Opslag!$B$2,IF(F320 &gt; 0,"!",""),IF(D320=Opslag!$B$3,IF(F320 &gt; 0,"!",""),IF(D320=Opslag!$B$4,IF(F320 &gt; 0,"!",""),IF(D320=Opslag!#REF!,IF(F320 &gt; 0,"!",""),IF(D320=Opslag!#REF!,IF(F320 &gt; 0,"!",""),IF(D320=Opslag!#REF!,IF(F320 &gt; 0,"!",""),IF(D320=Opslag!#REF!,IF(F320 &gt; 0,"!",""),IF(D320=Opslag!#REF!,IF(F320 &gt; 0,"!",""),IF(D320=Opslag!#REF!,IF(F320 &gt; 0,"!",""),IF(D320=Opslag!#REF!,IF(F320 &gt; 0,"!",""),))))))))))</f>
        <v>#REF!</v>
      </c>
      <c r="H320" s="206"/>
      <c r="I320" s="209"/>
      <c r="J320" s="210" t="e">
        <f>IF(H320='Rammetal og satser'!#REF!,IF(I320="ja","!",""),"")</f>
        <v>#REF!</v>
      </c>
    </row>
    <row r="321" spans="1:10" ht="16.2" x14ac:dyDescent="0.4">
      <c r="A321" s="13"/>
      <c r="B321" s="206"/>
      <c r="C321" s="280"/>
      <c r="D321" s="283" t="str">
        <f>IF(C321="","",VLOOKUP(C321,'Ark1'!$A$1:$C$496,2,FALSE))</f>
        <v/>
      </c>
      <c r="E321" s="281"/>
      <c r="F321" s="207"/>
      <c r="G321" s="208" t="e">
        <f>IF(D321=Opslag!$B$2,IF(F321 &gt; 0,"!",""),IF(D321=Opslag!$B$3,IF(F321 &gt; 0,"!",""),IF(D321=Opslag!$B$4,IF(F321 &gt; 0,"!",""),IF(D321=Opslag!#REF!,IF(F321 &gt; 0,"!",""),IF(D321=Opslag!#REF!,IF(F321 &gt; 0,"!",""),IF(D321=Opslag!#REF!,IF(F321 &gt; 0,"!",""),IF(D321=Opslag!#REF!,IF(F321 &gt; 0,"!",""),IF(D321=Opslag!#REF!,IF(F321 &gt; 0,"!",""),IF(D321=Opslag!#REF!,IF(F321 &gt; 0,"!",""),IF(D321=Opslag!#REF!,IF(F321 &gt; 0,"!",""),))))))))))</f>
        <v>#REF!</v>
      </c>
      <c r="H321" s="206"/>
      <c r="I321" s="209"/>
      <c r="J321" s="210" t="e">
        <f>IF(H321='Rammetal og satser'!#REF!,IF(I321="ja","!",""),"")</f>
        <v>#REF!</v>
      </c>
    </row>
    <row r="322" spans="1:10" ht="16.2" x14ac:dyDescent="0.4">
      <c r="A322" s="13"/>
      <c r="B322" s="206"/>
      <c r="C322" s="280"/>
      <c r="D322" s="283" t="str">
        <f>IF(C322="","",VLOOKUP(C322,'Ark1'!$A$1:$C$496,2,FALSE))</f>
        <v/>
      </c>
      <c r="E322" s="281"/>
      <c r="F322" s="207"/>
      <c r="G322" s="208" t="e">
        <f>IF(D322=Opslag!$B$2,IF(F322 &gt; 0,"!",""),IF(D322=Opslag!$B$3,IF(F322 &gt; 0,"!",""),IF(D322=Opslag!$B$4,IF(F322 &gt; 0,"!",""),IF(D322=Opslag!#REF!,IF(F322 &gt; 0,"!",""),IF(D322=Opslag!#REF!,IF(F322 &gt; 0,"!",""),IF(D322=Opslag!#REF!,IF(F322 &gt; 0,"!",""),IF(D322=Opslag!#REF!,IF(F322 &gt; 0,"!",""),IF(D322=Opslag!#REF!,IF(F322 &gt; 0,"!",""),IF(D322=Opslag!#REF!,IF(F322 &gt; 0,"!",""),IF(D322=Opslag!#REF!,IF(F322 &gt; 0,"!",""),))))))))))</f>
        <v>#REF!</v>
      </c>
      <c r="H322" s="206"/>
      <c r="I322" s="209"/>
      <c r="J322" s="210" t="e">
        <f>IF(H322='Rammetal og satser'!#REF!,IF(I322="ja","!",""),"")</f>
        <v>#REF!</v>
      </c>
    </row>
    <row r="323" spans="1:10" ht="16.2" x14ac:dyDescent="0.4">
      <c r="A323" s="13"/>
      <c r="B323" s="206"/>
      <c r="C323" s="280"/>
      <c r="D323" s="283" t="str">
        <f>IF(C323="","",VLOOKUP(C323,'Ark1'!$A$1:$C$496,2,FALSE))</f>
        <v/>
      </c>
      <c r="E323" s="281"/>
      <c r="F323" s="207"/>
      <c r="G323" s="208" t="e">
        <f>IF(D323=Opslag!$B$2,IF(F323 &gt; 0,"!",""),IF(D323=Opslag!$B$3,IF(F323 &gt; 0,"!",""),IF(D323=Opslag!$B$4,IF(F323 &gt; 0,"!",""),IF(D323=Opslag!#REF!,IF(F323 &gt; 0,"!",""),IF(D323=Opslag!#REF!,IF(F323 &gt; 0,"!",""),IF(D323=Opslag!#REF!,IF(F323 &gt; 0,"!",""),IF(D323=Opslag!#REF!,IF(F323 &gt; 0,"!",""),IF(D323=Opslag!#REF!,IF(F323 &gt; 0,"!",""),IF(D323=Opslag!#REF!,IF(F323 &gt; 0,"!",""),IF(D323=Opslag!#REF!,IF(F323 &gt; 0,"!",""),))))))))))</f>
        <v>#REF!</v>
      </c>
      <c r="H323" s="206"/>
      <c r="I323" s="209"/>
      <c r="J323" s="210" t="e">
        <f>IF(H323='Rammetal og satser'!#REF!,IF(I323="ja","!",""),"")</f>
        <v>#REF!</v>
      </c>
    </row>
    <row r="324" spans="1:10" ht="16.2" x14ac:dyDescent="0.4">
      <c r="A324" s="13"/>
      <c r="B324" s="206"/>
      <c r="C324" s="280"/>
      <c r="D324" s="283" t="str">
        <f>IF(C324="","",VLOOKUP(C324,'Ark1'!$A$1:$C$496,2,FALSE))</f>
        <v/>
      </c>
      <c r="E324" s="281"/>
      <c r="F324" s="207"/>
      <c r="G324" s="208" t="e">
        <f>IF(D324=Opslag!$B$2,IF(F324 &gt; 0,"!",""),IF(D324=Opslag!$B$3,IF(F324 &gt; 0,"!",""),IF(D324=Opslag!$B$4,IF(F324 &gt; 0,"!",""),IF(D324=Opslag!#REF!,IF(F324 &gt; 0,"!",""),IF(D324=Opslag!#REF!,IF(F324 &gt; 0,"!",""),IF(D324=Opslag!#REF!,IF(F324 &gt; 0,"!",""),IF(D324=Opslag!#REF!,IF(F324 &gt; 0,"!",""),IF(D324=Opslag!#REF!,IF(F324 &gt; 0,"!",""),IF(D324=Opslag!#REF!,IF(F324 &gt; 0,"!",""),IF(D324=Opslag!#REF!,IF(F324 &gt; 0,"!",""),))))))))))</f>
        <v>#REF!</v>
      </c>
      <c r="H324" s="206"/>
      <c r="I324" s="209"/>
      <c r="J324" s="210" t="e">
        <f>IF(H324='Rammetal og satser'!#REF!,IF(I324="ja","!",""),"")</f>
        <v>#REF!</v>
      </c>
    </row>
    <row r="325" spans="1:10" ht="16.2" x14ac:dyDescent="0.4">
      <c r="A325" s="13"/>
      <c r="B325" s="206"/>
      <c r="C325" s="280"/>
      <c r="D325" s="283" t="str">
        <f>IF(C325="","",VLOOKUP(C325,'Ark1'!$A$1:$C$496,2,FALSE))</f>
        <v/>
      </c>
      <c r="E325" s="281"/>
      <c r="F325" s="207"/>
      <c r="G325" s="208" t="e">
        <f>IF(D325=Opslag!$B$2,IF(F325 &gt; 0,"!",""),IF(D325=Opslag!$B$3,IF(F325 &gt; 0,"!",""),IF(D325=Opslag!$B$4,IF(F325 &gt; 0,"!",""),IF(D325=Opslag!#REF!,IF(F325 &gt; 0,"!",""),IF(D325=Opslag!#REF!,IF(F325 &gt; 0,"!",""),IF(D325=Opslag!#REF!,IF(F325 &gt; 0,"!",""),IF(D325=Opslag!#REF!,IF(F325 &gt; 0,"!",""),IF(D325=Opslag!#REF!,IF(F325 &gt; 0,"!",""),IF(D325=Opslag!#REF!,IF(F325 &gt; 0,"!",""),IF(D325=Opslag!#REF!,IF(F325 &gt; 0,"!",""),))))))))))</f>
        <v>#REF!</v>
      </c>
      <c r="H325" s="206"/>
      <c r="I325" s="209"/>
      <c r="J325" s="210" t="e">
        <f>IF(H325='Rammetal og satser'!#REF!,IF(I325="ja","!",""),"")</f>
        <v>#REF!</v>
      </c>
    </row>
    <row r="326" spans="1:10" ht="16.2" x14ac:dyDescent="0.4">
      <c r="A326" s="13"/>
      <c r="B326" s="206"/>
      <c r="C326" s="280"/>
      <c r="D326" s="283" t="str">
        <f>IF(C326="","",VLOOKUP(C326,'Ark1'!$A$1:$C$496,2,FALSE))</f>
        <v/>
      </c>
      <c r="E326" s="281"/>
      <c r="F326" s="207"/>
      <c r="G326" s="208" t="e">
        <f>IF(D326=Opslag!$B$2,IF(F326 &gt; 0,"!",""),IF(D326=Opslag!$B$3,IF(F326 &gt; 0,"!",""),IF(D326=Opslag!$B$4,IF(F326 &gt; 0,"!",""),IF(D326=Opslag!#REF!,IF(F326 &gt; 0,"!",""),IF(D326=Opslag!#REF!,IF(F326 &gt; 0,"!",""),IF(D326=Opslag!#REF!,IF(F326 &gt; 0,"!",""),IF(D326=Opslag!#REF!,IF(F326 &gt; 0,"!",""),IF(D326=Opslag!#REF!,IF(F326 &gt; 0,"!",""),IF(D326=Opslag!#REF!,IF(F326 &gt; 0,"!",""),IF(D326=Opslag!#REF!,IF(F326 &gt; 0,"!",""),))))))))))</f>
        <v>#REF!</v>
      </c>
      <c r="H326" s="206"/>
      <c r="I326" s="209"/>
      <c r="J326" s="210" t="e">
        <f>IF(H326='Rammetal og satser'!#REF!,IF(I326="ja","!",""),"")</f>
        <v>#REF!</v>
      </c>
    </row>
    <row r="327" spans="1:10" ht="16.2" x14ac:dyDescent="0.4">
      <c r="A327" s="13"/>
      <c r="B327" s="206"/>
      <c r="C327" s="280"/>
      <c r="D327" s="283" t="str">
        <f>IF(C327="","",VLOOKUP(C327,'Ark1'!$A$1:$C$496,2,FALSE))</f>
        <v/>
      </c>
      <c r="E327" s="281"/>
      <c r="F327" s="207"/>
      <c r="G327" s="208" t="e">
        <f>IF(D327=Opslag!$B$2,IF(F327 &gt; 0,"!",""),IF(D327=Opslag!$B$3,IF(F327 &gt; 0,"!",""),IF(D327=Opslag!$B$4,IF(F327 &gt; 0,"!",""),IF(D327=Opslag!#REF!,IF(F327 &gt; 0,"!",""),IF(D327=Opslag!#REF!,IF(F327 &gt; 0,"!",""),IF(D327=Opslag!#REF!,IF(F327 &gt; 0,"!",""),IF(D327=Opslag!#REF!,IF(F327 &gt; 0,"!",""),IF(D327=Opslag!#REF!,IF(F327 &gt; 0,"!",""),IF(D327=Opslag!#REF!,IF(F327 &gt; 0,"!",""),IF(D327=Opslag!#REF!,IF(F327 &gt; 0,"!",""),))))))))))</f>
        <v>#REF!</v>
      </c>
      <c r="H327" s="206"/>
      <c r="I327" s="209"/>
      <c r="J327" s="210" t="e">
        <f>IF(H327='Rammetal og satser'!#REF!,IF(I327="ja","!",""),"")</f>
        <v>#REF!</v>
      </c>
    </row>
    <row r="328" spans="1:10" ht="16.2" x14ac:dyDescent="0.4">
      <c r="A328" s="13"/>
      <c r="B328" s="206"/>
      <c r="C328" s="280"/>
      <c r="D328" s="283" t="str">
        <f>IF(C328="","",VLOOKUP(C328,'Ark1'!$A$1:$C$496,2,FALSE))</f>
        <v/>
      </c>
      <c r="E328" s="281"/>
      <c r="F328" s="207"/>
      <c r="G328" s="208" t="e">
        <f>IF(D328=Opslag!$B$2,IF(F328 &gt; 0,"!",""),IF(D328=Opslag!$B$3,IF(F328 &gt; 0,"!",""),IF(D328=Opslag!$B$4,IF(F328 &gt; 0,"!",""),IF(D328=Opslag!#REF!,IF(F328 &gt; 0,"!",""),IF(D328=Opslag!#REF!,IF(F328 &gt; 0,"!",""),IF(D328=Opslag!#REF!,IF(F328 &gt; 0,"!",""),IF(D328=Opslag!#REF!,IF(F328 &gt; 0,"!",""),IF(D328=Opslag!#REF!,IF(F328 &gt; 0,"!",""),IF(D328=Opslag!#REF!,IF(F328 &gt; 0,"!",""),IF(D328=Opslag!#REF!,IF(F328 &gt; 0,"!",""),))))))))))</f>
        <v>#REF!</v>
      </c>
      <c r="H328" s="206"/>
      <c r="I328" s="209"/>
      <c r="J328" s="210" t="e">
        <f>IF(H328='Rammetal og satser'!#REF!,IF(I328="ja","!",""),"")</f>
        <v>#REF!</v>
      </c>
    </row>
    <row r="329" spans="1:10" ht="16.2" x14ac:dyDescent="0.4">
      <c r="A329" s="13"/>
      <c r="B329" s="206"/>
      <c r="C329" s="280"/>
      <c r="D329" s="283" t="str">
        <f>IF(C329="","",VLOOKUP(C329,'Ark1'!$A$1:$C$496,2,FALSE))</f>
        <v/>
      </c>
      <c r="E329" s="281"/>
      <c r="F329" s="207"/>
      <c r="G329" s="208" t="e">
        <f>IF(D329=Opslag!$B$2,IF(F329 &gt; 0,"!",""),IF(D329=Opslag!$B$3,IF(F329 &gt; 0,"!",""),IF(D329=Opslag!$B$4,IF(F329 &gt; 0,"!",""),IF(D329=Opslag!#REF!,IF(F329 &gt; 0,"!",""),IF(D329=Opslag!#REF!,IF(F329 &gt; 0,"!",""),IF(D329=Opslag!#REF!,IF(F329 &gt; 0,"!",""),IF(D329=Opslag!#REF!,IF(F329 &gt; 0,"!",""),IF(D329=Opslag!#REF!,IF(F329 &gt; 0,"!",""),IF(D329=Opslag!#REF!,IF(F329 &gt; 0,"!",""),IF(D329=Opslag!#REF!,IF(F329 &gt; 0,"!",""),))))))))))</f>
        <v>#REF!</v>
      </c>
      <c r="H329" s="206"/>
      <c r="I329" s="209"/>
      <c r="J329" s="210" t="e">
        <f>IF(H329='Rammetal og satser'!#REF!,IF(I329="ja","!",""),"")</f>
        <v>#REF!</v>
      </c>
    </row>
    <row r="330" spans="1:10" ht="16.2" x14ac:dyDescent="0.4">
      <c r="A330" s="13"/>
      <c r="B330" s="206"/>
      <c r="C330" s="280"/>
      <c r="D330" s="283" t="str">
        <f>IF(C330="","",VLOOKUP(C330,'Ark1'!$A$1:$C$496,2,FALSE))</f>
        <v/>
      </c>
      <c r="E330" s="281"/>
      <c r="F330" s="207"/>
      <c r="G330" s="208" t="e">
        <f>IF(D330=Opslag!$B$2,IF(F330 &gt; 0,"!",""),IF(D330=Opslag!$B$3,IF(F330 &gt; 0,"!",""),IF(D330=Opslag!$B$4,IF(F330 &gt; 0,"!",""),IF(D330=Opslag!#REF!,IF(F330 &gt; 0,"!",""),IF(D330=Opslag!#REF!,IF(F330 &gt; 0,"!",""),IF(D330=Opslag!#REF!,IF(F330 &gt; 0,"!",""),IF(D330=Opslag!#REF!,IF(F330 &gt; 0,"!",""),IF(D330=Opslag!#REF!,IF(F330 &gt; 0,"!",""),IF(D330=Opslag!#REF!,IF(F330 &gt; 0,"!",""),IF(D330=Opslag!#REF!,IF(F330 &gt; 0,"!",""),))))))))))</f>
        <v>#REF!</v>
      </c>
      <c r="H330" s="206"/>
      <c r="I330" s="209"/>
      <c r="J330" s="210" t="e">
        <f>IF(H330='Rammetal og satser'!#REF!,IF(I330="ja","!",""),"")</f>
        <v>#REF!</v>
      </c>
    </row>
    <row r="331" spans="1:10" ht="16.2" x14ac:dyDescent="0.4">
      <c r="A331" s="13"/>
      <c r="B331" s="206"/>
      <c r="C331" s="280"/>
      <c r="D331" s="283" t="str">
        <f>IF(C331="","",VLOOKUP(C331,'Ark1'!$A$1:$C$496,2,FALSE))</f>
        <v/>
      </c>
      <c r="E331" s="281"/>
      <c r="F331" s="207"/>
      <c r="G331" s="208" t="e">
        <f>IF(D331=Opslag!$B$2,IF(F331 &gt; 0,"!",""),IF(D331=Opslag!$B$3,IF(F331 &gt; 0,"!",""),IF(D331=Opslag!$B$4,IF(F331 &gt; 0,"!",""),IF(D331=Opslag!#REF!,IF(F331 &gt; 0,"!",""),IF(D331=Opslag!#REF!,IF(F331 &gt; 0,"!",""),IF(D331=Opslag!#REF!,IF(F331 &gt; 0,"!",""),IF(D331=Opslag!#REF!,IF(F331 &gt; 0,"!",""),IF(D331=Opslag!#REF!,IF(F331 &gt; 0,"!",""),IF(D331=Opslag!#REF!,IF(F331 &gt; 0,"!",""),IF(D331=Opslag!#REF!,IF(F331 &gt; 0,"!",""),))))))))))</f>
        <v>#REF!</v>
      </c>
      <c r="H331" s="206"/>
      <c r="I331" s="209"/>
      <c r="J331" s="210" t="e">
        <f>IF(H331='Rammetal og satser'!#REF!,IF(I331="ja","!",""),"")</f>
        <v>#REF!</v>
      </c>
    </row>
    <row r="332" spans="1:10" ht="16.2" x14ac:dyDescent="0.4">
      <c r="A332" s="13"/>
      <c r="B332" s="206"/>
      <c r="C332" s="280"/>
      <c r="D332" s="283" t="str">
        <f>IF(C332="","",VLOOKUP(C332,'Ark1'!$A$1:$C$496,2,FALSE))</f>
        <v/>
      </c>
      <c r="E332" s="281"/>
      <c r="F332" s="207"/>
      <c r="G332" s="208" t="e">
        <f>IF(D332=Opslag!$B$2,IF(F332 &gt; 0,"!",""),IF(D332=Opslag!$B$3,IF(F332 &gt; 0,"!",""),IF(D332=Opslag!$B$4,IF(F332 &gt; 0,"!",""),IF(D332=Opslag!#REF!,IF(F332 &gt; 0,"!",""),IF(D332=Opslag!#REF!,IF(F332 &gt; 0,"!",""),IF(D332=Opslag!#REF!,IF(F332 &gt; 0,"!",""),IF(D332=Opslag!#REF!,IF(F332 &gt; 0,"!",""),IF(D332=Opslag!#REF!,IF(F332 &gt; 0,"!",""),IF(D332=Opslag!#REF!,IF(F332 &gt; 0,"!",""),IF(D332=Opslag!#REF!,IF(F332 &gt; 0,"!",""),))))))))))</f>
        <v>#REF!</v>
      </c>
      <c r="H332" s="206"/>
      <c r="I332" s="209"/>
      <c r="J332" s="210" t="e">
        <f>IF(H332='Rammetal og satser'!#REF!,IF(I332="ja","!",""),"")</f>
        <v>#REF!</v>
      </c>
    </row>
    <row r="333" spans="1:10" ht="16.2" x14ac:dyDescent="0.4">
      <c r="A333" s="13"/>
      <c r="B333" s="206"/>
      <c r="C333" s="280"/>
      <c r="D333" s="283" t="str">
        <f>IF(C333="","",VLOOKUP(C333,'Ark1'!$A$1:$C$496,2,FALSE))</f>
        <v/>
      </c>
      <c r="E333" s="281"/>
      <c r="F333" s="207"/>
      <c r="G333" s="208" t="e">
        <f>IF(D333=Opslag!$B$2,IF(F333 &gt; 0,"!",""),IF(D333=Opslag!$B$3,IF(F333 &gt; 0,"!",""),IF(D333=Opslag!$B$4,IF(F333 &gt; 0,"!",""),IF(D333=Opslag!#REF!,IF(F333 &gt; 0,"!",""),IF(D333=Opslag!#REF!,IF(F333 &gt; 0,"!",""),IF(D333=Opslag!#REF!,IF(F333 &gt; 0,"!",""),IF(D333=Opslag!#REF!,IF(F333 &gt; 0,"!",""),IF(D333=Opslag!#REF!,IF(F333 &gt; 0,"!",""),IF(D333=Opslag!#REF!,IF(F333 &gt; 0,"!",""),IF(D333=Opslag!#REF!,IF(F333 &gt; 0,"!",""),))))))))))</f>
        <v>#REF!</v>
      </c>
      <c r="H333" s="206"/>
      <c r="I333" s="209"/>
      <c r="J333" s="210" t="e">
        <f>IF(H333='Rammetal og satser'!#REF!,IF(I333="ja","!",""),"")</f>
        <v>#REF!</v>
      </c>
    </row>
    <row r="334" spans="1:10" ht="16.2" x14ac:dyDescent="0.4">
      <c r="A334" s="13"/>
      <c r="B334" s="206"/>
      <c r="C334" s="280"/>
      <c r="D334" s="283" t="str">
        <f>IF(C334="","",VLOOKUP(C334,'Ark1'!$A$1:$C$496,2,FALSE))</f>
        <v/>
      </c>
      <c r="E334" s="281"/>
      <c r="F334" s="207"/>
      <c r="G334" s="208" t="e">
        <f>IF(D334=Opslag!$B$2,IF(F334 &gt; 0,"!",""),IF(D334=Opslag!$B$3,IF(F334 &gt; 0,"!",""),IF(D334=Opslag!$B$4,IF(F334 &gt; 0,"!",""),IF(D334=Opslag!#REF!,IF(F334 &gt; 0,"!",""),IF(D334=Opslag!#REF!,IF(F334 &gt; 0,"!",""),IF(D334=Opslag!#REF!,IF(F334 &gt; 0,"!",""),IF(D334=Opslag!#REF!,IF(F334 &gt; 0,"!",""),IF(D334=Opslag!#REF!,IF(F334 &gt; 0,"!",""),IF(D334=Opslag!#REF!,IF(F334 &gt; 0,"!",""),IF(D334=Opslag!#REF!,IF(F334 &gt; 0,"!",""),))))))))))</f>
        <v>#REF!</v>
      </c>
      <c r="H334" s="206"/>
      <c r="I334" s="209"/>
      <c r="J334" s="210" t="e">
        <f>IF(H334='Rammetal og satser'!#REF!,IF(I334="ja","!",""),"")</f>
        <v>#REF!</v>
      </c>
    </row>
    <row r="335" spans="1:10" ht="16.2" x14ac:dyDescent="0.4">
      <c r="A335" s="13"/>
      <c r="B335" s="206"/>
      <c r="C335" s="280"/>
      <c r="D335" s="283" t="str">
        <f>IF(C335="","",VLOOKUP(C335,'Ark1'!$A$1:$C$496,2,FALSE))</f>
        <v/>
      </c>
      <c r="E335" s="281"/>
      <c r="F335" s="207"/>
      <c r="G335" s="208" t="e">
        <f>IF(D335=Opslag!$B$2,IF(F335 &gt; 0,"!",""),IF(D335=Opslag!$B$3,IF(F335 &gt; 0,"!",""),IF(D335=Opslag!$B$4,IF(F335 &gt; 0,"!",""),IF(D335=Opslag!#REF!,IF(F335 &gt; 0,"!",""),IF(D335=Opslag!#REF!,IF(F335 &gt; 0,"!",""),IF(D335=Opslag!#REF!,IF(F335 &gt; 0,"!",""),IF(D335=Opslag!#REF!,IF(F335 &gt; 0,"!",""),IF(D335=Opslag!#REF!,IF(F335 &gt; 0,"!",""),IF(D335=Opslag!#REF!,IF(F335 &gt; 0,"!",""),IF(D335=Opslag!#REF!,IF(F335 &gt; 0,"!",""),))))))))))</f>
        <v>#REF!</v>
      </c>
      <c r="H335" s="206"/>
      <c r="I335" s="209"/>
      <c r="J335" s="210" t="e">
        <f>IF(H335='Rammetal og satser'!#REF!,IF(I335="ja","!",""),"")</f>
        <v>#REF!</v>
      </c>
    </row>
    <row r="336" spans="1:10" ht="16.2" x14ac:dyDescent="0.4">
      <c r="A336" s="13"/>
      <c r="B336" s="206"/>
      <c r="C336" s="280"/>
      <c r="D336" s="283" t="str">
        <f>IF(C336="","",VLOOKUP(C336,'Ark1'!$A$1:$C$496,2,FALSE))</f>
        <v/>
      </c>
      <c r="E336" s="281"/>
      <c r="F336" s="207"/>
      <c r="G336" s="208" t="e">
        <f>IF(D336=Opslag!$B$2,IF(F336 &gt; 0,"!",""),IF(D336=Opslag!$B$3,IF(F336 &gt; 0,"!",""),IF(D336=Opslag!$B$4,IF(F336 &gt; 0,"!",""),IF(D336=Opslag!#REF!,IF(F336 &gt; 0,"!",""),IF(D336=Opslag!#REF!,IF(F336 &gt; 0,"!",""),IF(D336=Opslag!#REF!,IF(F336 &gt; 0,"!",""),IF(D336=Opslag!#REF!,IF(F336 &gt; 0,"!",""),IF(D336=Opslag!#REF!,IF(F336 &gt; 0,"!",""),IF(D336=Opslag!#REF!,IF(F336 &gt; 0,"!",""),IF(D336=Opslag!#REF!,IF(F336 &gt; 0,"!",""),))))))))))</f>
        <v>#REF!</v>
      </c>
      <c r="H336" s="206"/>
      <c r="I336" s="209"/>
      <c r="J336" s="210" t="e">
        <f>IF(H336='Rammetal og satser'!#REF!,IF(I336="ja","!",""),"")</f>
        <v>#REF!</v>
      </c>
    </row>
    <row r="337" spans="1:10" ht="16.2" x14ac:dyDescent="0.4">
      <c r="A337" s="13"/>
      <c r="B337" s="206"/>
      <c r="C337" s="280"/>
      <c r="D337" s="283" t="str">
        <f>IF(C337="","",VLOOKUP(C337,'Ark1'!$A$1:$C$496,2,FALSE))</f>
        <v/>
      </c>
      <c r="E337" s="281"/>
      <c r="F337" s="207"/>
      <c r="G337" s="208" t="e">
        <f>IF(D337=Opslag!$B$2,IF(F337 &gt; 0,"!",""),IF(D337=Opslag!$B$3,IF(F337 &gt; 0,"!",""),IF(D337=Opslag!$B$4,IF(F337 &gt; 0,"!",""),IF(D337=Opslag!#REF!,IF(F337 &gt; 0,"!",""),IF(D337=Opslag!#REF!,IF(F337 &gt; 0,"!",""),IF(D337=Opslag!#REF!,IF(F337 &gt; 0,"!",""),IF(D337=Opslag!#REF!,IF(F337 &gt; 0,"!",""),IF(D337=Opslag!#REF!,IF(F337 &gt; 0,"!",""),IF(D337=Opslag!#REF!,IF(F337 &gt; 0,"!",""),IF(D337=Opslag!#REF!,IF(F337 &gt; 0,"!",""),))))))))))</f>
        <v>#REF!</v>
      </c>
      <c r="H337" s="206"/>
      <c r="I337" s="209"/>
      <c r="J337" s="210" t="e">
        <f>IF(H337='Rammetal og satser'!#REF!,IF(I337="ja","!",""),"")</f>
        <v>#REF!</v>
      </c>
    </row>
    <row r="338" spans="1:10" ht="16.2" x14ac:dyDescent="0.4">
      <c r="A338" s="13"/>
      <c r="B338" s="206"/>
      <c r="C338" s="280"/>
      <c r="D338" s="283" t="str">
        <f>IF(C338="","",VLOOKUP(C338,'Ark1'!$A$1:$C$496,2,FALSE))</f>
        <v/>
      </c>
      <c r="E338" s="281"/>
      <c r="F338" s="207"/>
      <c r="G338" s="208" t="e">
        <f>IF(D338=Opslag!$B$2,IF(F338 &gt; 0,"!",""),IF(D338=Opslag!$B$3,IF(F338 &gt; 0,"!",""),IF(D338=Opslag!$B$4,IF(F338 &gt; 0,"!",""),IF(D338=Opslag!#REF!,IF(F338 &gt; 0,"!",""),IF(D338=Opslag!#REF!,IF(F338 &gt; 0,"!",""),IF(D338=Opslag!#REF!,IF(F338 &gt; 0,"!",""),IF(D338=Opslag!#REF!,IF(F338 &gt; 0,"!",""),IF(D338=Opslag!#REF!,IF(F338 &gt; 0,"!",""),IF(D338=Opslag!#REF!,IF(F338 &gt; 0,"!",""),IF(D338=Opslag!#REF!,IF(F338 &gt; 0,"!",""),))))))))))</f>
        <v>#REF!</v>
      </c>
      <c r="H338" s="206"/>
      <c r="I338" s="209"/>
      <c r="J338" s="210" t="e">
        <f>IF(H338='Rammetal og satser'!#REF!,IF(I338="ja","!",""),"")</f>
        <v>#REF!</v>
      </c>
    </row>
    <row r="339" spans="1:10" ht="16.2" x14ac:dyDescent="0.4">
      <c r="A339" s="13"/>
      <c r="B339" s="206"/>
      <c r="C339" s="280"/>
      <c r="D339" s="283" t="str">
        <f>IF(C339="","",VLOOKUP(C339,'Ark1'!$A$1:$C$496,2,FALSE))</f>
        <v/>
      </c>
      <c r="E339" s="281"/>
      <c r="F339" s="207"/>
      <c r="G339" s="208" t="e">
        <f>IF(D339=Opslag!$B$2,IF(F339 &gt; 0,"!",""),IF(D339=Opslag!$B$3,IF(F339 &gt; 0,"!",""),IF(D339=Opslag!$B$4,IF(F339 &gt; 0,"!",""),IF(D339=Opslag!#REF!,IF(F339 &gt; 0,"!",""),IF(D339=Opslag!#REF!,IF(F339 &gt; 0,"!",""),IF(D339=Opslag!#REF!,IF(F339 &gt; 0,"!",""),IF(D339=Opslag!#REF!,IF(F339 &gt; 0,"!",""),IF(D339=Opslag!#REF!,IF(F339 &gt; 0,"!",""),IF(D339=Opslag!#REF!,IF(F339 &gt; 0,"!",""),IF(D339=Opslag!#REF!,IF(F339 &gt; 0,"!",""),))))))))))</f>
        <v>#REF!</v>
      </c>
      <c r="H339" s="206"/>
      <c r="I339" s="209"/>
      <c r="J339" s="210" t="e">
        <f>IF(H339='Rammetal og satser'!#REF!,IF(I339="ja","!",""),"")</f>
        <v>#REF!</v>
      </c>
    </row>
    <row r="340" spans="1:10" ht="16.2" x14ac:dyDescent="0.4">
      <c r="A340" s="13"/>
      <c r="B340" s="206"/>
      <c r="C340" s="280"/>
      <c r="D340" s="283" t="str">
        <f>IF(C340="","",VLOOKUP(C340,'Ark1'!$A$1:$C$496,2,FALSE))</f>
        <v/>
      </c>
      <c r="E340" s="281"/>
      <c r="F340" s="207"/>
      <c r="G340" s="208" t="e">
        <f>IF(D340=Opslag!$B$2,IF(F340 &gt; 0,"!",""),IF(D340=Opslag!$B$3,IF(F340 &gt; 0,"!",""),IF(D340=Opslag!$B$4,IF(F340 &gt; 0,"!",""),IF(D340=Opslag!#REF!,IF(F340 &gt; 0,"!",""),IF(D340=Opslag!#REF!,IF(F340 &gt; 0,"!",""),IF(D340=Opslag!#REF!,IF(F340 &gt; 0,"!",""),IF(D340=Opslag!#REF!,IF(F340 &gt; 0,"!",""),IF(D340=Opslag!#REF!,IF(F340 &gt; 0,"!",""),IF(D340=Opslag!#REF!,IF(F340 &gt; 0,"!",""),IF(D340=Opslag!#REF!,IF(F340 &gt; 0,"!",""),))))))))))</f>
        <v>#REF!</v>
      </c>
      <c r="H340" s="206"/>
      <c r="I340" s="209"/>
      <c r="J340" s="210" t="e">
        <f>IF(H340='Rammetal og satser'!#REF!,IF(I340="ja","!",""),"")</f>
        <v>#REF!</v>
      </c>
    </row>
    <row r="341" spans="1:10" ht="16.2" x14ac:dyDescent="0.4">
      <c r="A341" s="13"/>
      <c r="B341" s="206"/>
      <c r="C341" s="280"/>
      <c r="D341" s="283" t="str">
        <f>IF(C341="","",VLOOKUP(C341,'Ark1'!$A$1:$C$496,2,FALSE))</f>
        <v/>
      </c>
      <c r="E341" s="281"/>
      <c r="F341" s="207"/>
      <c r="G341" s="208" t="e">
        <f>IF(D341=Opslag!$B$2,IF(F341 &gt; 0,"!",""),IF(D341=Opslag!$B$3,IF(F341 &gt; 0,"!",""),IF(D341=Opslag!$B$4,IF(F341 &gt; 0,"!",""),IF(D341=Opslag!#REF!,IF(F341 &gt; 0,"!",""),IF(D341=Opslag!#REF!,IF(F341 &gt; 0,"!",""),IF(D341=Opslag!#REF!,IF(F341 &gt; 0,"!",""),IF(D341=Opslag!#REF!,IF(F341 &gt; 0,"!",""),IF(D341=Opslag!#REF!,IF(F341 &gt; 0,"!",""),IF(D341=Opslag!#REF!,IF(F341 &gt; 0,"!",""),IF(D341=Opslag!#REF!,IF(F341 &gt; 0,"!",""),))))))))))</f>
        <v>#REF!</v>
      </c>
      <c r="H341" s="206"/>
      <c r="I341" s="209"/>
      <c r="J341" s="210" t="e">
        <f>IF(H341='Rammetal og satser'!#REF!,IF(I341="ja","!",""),"")</f>
        <v>#REF!</v>
      </c>
    </row>
    <row r="342" spans="1:10" ht="16.2" x14ac:dyDescent="0.4">
      <c r="A342" s="13"/>
      <c r="B342" s="206"/>
      <c r="C342" s="280"/>
      <c r="D342" s="283" t="str">
        <f>IF(C342="","",VLOOKUP(C342,'Ark1'!$A$1:$C$496,2,FALSE))</f>
        <v/>
      </c>
      <c r="E342" s="281"/>
      <c r="F342" s="207"/>
      <c r="G342" s="208" t="e">
        <f>IF(D342=Opslag!$B$2,IF(F342 &gt; 0,"!",""),IF(D342=Opslag!$B$3,IF(F342 &gt; 0,"!",""),IF(D342=Opslag!$B$4,IF(F342 &gt; 0,"!",""),IF(D342=Opslag!#REF!,IF(F342 &gt; 0,"!",""),IF(D342=Opslag!#REF!,IF(F342 &gt; 0,"!",""),IF(D342=Opslag!#REF!,IF(F342 &gt; 0,"!",""),IF(D342=Opslag!#REF!,IF(F342 &gt; 0,"!",""),IF(D342=Opslag!#REF!,IF(F342 &gt; 0,"!",""),IF(D342=Opslag!#REF!,IF(F342 &gt; 0,"!",""),IF(D342=Opslag!#REF!,IF(F342 &gt; 0,"!",""),))))))))))</f>
        <v>#REF!</v>
      </c>
      <c r="H342" s="206"/>
      <c r="I342" s="209"/>
      <c r="J342" s="210" t="e">
        <f>IF(H342='Rammetal og satser'!#REF!,IF(I342="ja","!",""),"")</f>
        <v>#REF!</v>
      </c>
    </row>
    <row r="343" spans="1:10" ht="16.2" x14ac:dyDescent="0.4">
      <c r="A343" s="13"/>
      <c r="B343" s="206"/>
      <c r="C343" s="280"/>
      <c r="D343" s="283" t="str">
        <f>IF(C343="","",VLOOKUP(C343,'Ark1'!$A$1:$C$496,2,FALSE))</f>
        <v/>
      </c>
      <c r="E343" s="281"/>
      <c r="F343" s="207"/>
      <c r="G343" s="208" t="e">
        <f>IF(D343=Opslag!$B$2,IF(F343 &gt; 0,"!",""),IF(D343=Opslag!$B$3,IF(F343 &gt; 0,"!",""),IF(D343=Opslag!$B$4,IF(F343 &gt; 0,"!",""),IF(D343=Opslag!#REF!,IF(F343 &gt; 0,"!",""),IF(D343=Opslag!#REF!,IF(F343 &gt; 0,"!",""),IF(D343=Opslag!#REF!,IF(F343 &gt; 0,"!",""),IF(D343=Opslag!#REF!,IF(F343 &gt; 0,"!",""),IF(D343=Opslag!#REF!,IF(F343 &gt; 0,"!",""),IF(D343=Opslag!#REF!,IF(F343 &gt; 0,"!",""),IF(D343=Opslag!#REF!,IF(F343 &gt; 0,"!",""),))))))))))</f>
        <v>#REF!</v>
      </c>
      <c r="H343" s="206"/>
      <c r="I343" s="209"/>
      <c r="J343" s="210" t="e">
        <f>IF(H343='Rammetal og satser'!#REF!,IF(I343="ja","!",""),"")</f>
        <v>#REF!</v>
      </c>
    </row>
    <row r="344" spans="1:10" ht="16.2" x14ac:dyDescent="0.4">
      <c r="A344" s="13"/>
      <c r="B344" s="206"/>
      <c r="C344" s="280"/>
      <c r="D344" s="283" t="str">
        <f>IF(C344="","",VLOOKUP(C344,'Ark1'!$A$1:$C$496,2,FALSE))</f>
        <v/>
      </c>
      <c r="E344" s="281"/>
      <c r="F344" s="207"/>
      <c r="G344" s="208" t="e">
        <f>IF(D344=Opslag!$B$2,IF(F344 &gt; 0,"!",""),IF(D344=Opslag!$B$3,IF(F344 &gt; 0,"!",""),IF(D344=Opslag!$B$4,IF(F344 &gt; 0,"!",""),IF(D344=Opslag!#REF!,IF(F344 &gt; 0,"!",""),IF(D344=Opslag!#REF!,IF(F344 &gt; 0,"!",""),IF(D344=Opslag!#REF!,IF(F344 &gt; 0,"!",""),IF(D344=Opslag!#REF!,IF(F344 &gt; 0,"!",""),IF(D344=Opslag!#REF!,IF(F344 &gt; 0,"!",""),IF(D344=Opslag!#REF!,IF(F344 &gt; 0,"!",""),IF(D344=Opslag!#REF!,IF(F344 &gt; 0,"!",""),))))))))))</f>
        <v>#REF!</v>
      </c>
      <c r="H344" s="206"/>
      <c r="I344" s="209"/>
      <c r="J344" s="210" t="e">
        <f>IF(H344='Rammetal og satser'!#REF!,IF(I344="ja","!",""),"")</f>
        <v>#REF!</v>
      </c>
    </row>
    <row r="345" spans="1:10" ht="16.2" x14ac:dyDescent="0.4">
      <c r="A345" s="13"/>
      <c r="B345" s="206"/>
      <c r="C345" s="280"/>
      <c r="D345" s="283" t="str">
        <f>IF(C345="","",VLOOKUP(C345,'Ark1'!$A$1:$C$496,2,FALSE))</f>
        <v/>
      </c>
      <c r="E345" s="281"/>
      <c r="F345" s="207"/>
      <c r="G345" s="208" t="e">
        <f>IF(D345=Opslag!$B$2,IF(F345 &gt; 0,"!",""),IF(D345=Opslag!$B$3,IF(F345 &gt; 0,"!",""),IF(D345=Opslag!$B$4,IF(F345 &gt; 0,"!",""),IF(D345=Opslag!#REF!,IF(F345 &gt; 0,"!",""),IF(D345=Opslag!#REF!,IF(F345 &gt; 0,"!",""),IF(D345=Opslag!#REF!,IF(F345 &gt; 0,"!",""),IF(D345=Opslag!#REF!,IF(F345 &gt; 0,"!",""),IF(D345=Opslag!#REF!,IF(F345 &gt; 0,"!",""),IF(D345=Opslag!#REF!,IF(F345 &gt; 0,"!",""),IF(D345=Opslag!#REF!,IF(F345 &gt; 0,"!",""),))))))))))</f>
        <v>#REF!</v>
      </c>
      <c r="H345" s="206"/>
      <c r="I345" s="209"/>
      <c r="J345" s="210" t="e">
        <f>IF(H345='Rammetal og satser'!#REF!,IF(I345="ja","!",""),"")</f>
        <v>#REF!</v>
      </c>
    </row>
    <row r="346" spans="1:10" ht="16.2" x14ac:dyDescent="0.4">
      <c r="A346" s="13"/>
      <c r="B346" s="206"/>
      <c r="C346" s="280"/>
      <c r="D346" s="283" t="str">
        <f>IF(C346="","",VLOOKUP(C346,'Ark1'!$A$1:$C$496,2,FALSE))</f>
        <v/>
      </c>
      <c r="E346" s="281"/>
      <c r="F346" s="207"/>
      <c r="G346" s="208" t="e">
        <f>IF(D346=Opslag!$B$2,IF(F346 &gt; 0,"!",""),IF(D346=Opslag!$B$3,IF(F346 &gt; 0,"!",""),IF(D346=Opslag!$B$4,IF(F346 &gt; 0,"!",""),IF(D346=Opslag!#REF!,IF(F346 &gt; 0,"!",""),IF(D346=Opslag!#REF!,IF(F346 &gt; 0,"!",""),IF(D346=Opslag!#REF!,IF(F346 &gt; 0,"!",""),IF(D346=Opslag!#REF!,IF(F346 &gt; 0,"!",""),IF(D346=Opslag!#REF!,IF(F346 &gt; 0,"!",""),IF(D346=Opslag!#REF!,IF(F346 &gt; 0,"!",""),IF(D346=Opslag!#REF!,IF(F346 &gt; 0,"!",""),))))))))))</f>
        <v>#REF!</v>
      </c>
      <c r="H346" s="206"/>
      <c r="I346" s="209"/>
      <c r="J346" s="210" t="e">
        <f>IF(H346='Rammetal og satser'!#REF!,IF(I346="ja","!",""),"")</f>
        <v>#REF!</v>
      </c>
    </row>
    <row r="347" spans="1:10" ht="16.2" x14ac:dyDescent="0.4">
      <c r="A347" s="13"/>
      <c r="B347" s="206"/>
      <c r="C347" s="280"/>
      <c r="D347" s="283" t="str">
        <f>IF(C347="","",VLOOKUP(C347,'Ark1'!$A$1:$C$496,2,FALSE))</f>
        <v/>
      </c>
      <c r="E347" s="281"/>
      <c r="F347" s="207"/>
      <c r="G347" s="208" t="e">
        <f>IF(D347=Opslag!$B$2,IF(F347 &gt; 0,"!",""),IF(D347=Opslag!$B$3,IF(F347 &gt; 0,"!",""),IF(D347=Opslag!$B$4,IF(F347 &gt; 0,"!",""),IF(D347=Opslag!#REF!,IF(F347 &gt; 0,"!",""),IF(D347=Opslag!#REF!,IF(F347 &gt; 0,"!",""),IF(D347=Opslag!#REF!,IF(F347 &gt; 0,"!",""),IF(D347=Opslag!#REF!,IF(F347 &gt; 0,"!",""),IF(D347=Opslag!#REF!,IF(F347 &gt; 0,"!",""),IF(D347=Opslag!#REF!,IF(F347 &gt; 0,"!",""),IF(D347=Opslag!#REF!,IF(F347 &gt; 0,"!",""),))))))))))</f>
        <v>#REF!</v>
      </c>
      <c r="H347" s="206"/>
      <c r="I347" s="209"/>
      <c r="J347" s="210" t="e">
        <f>IF(H347='Rammetal og satser'!#REF!,IF(I347="ja","!",""),"")</f>
        <v>#REF!</v>
      </c>
    </row>
    <row r="348" spans="1:10" ht="16.2" x14ac:dyDescent="0.4">
      <c r="A348" s="13"/>
      <c r="B348" s="206"/>
      <c r="C348" s="280"/>
      <c r="D348" s="283" t="str">
        <f>IF(C348="","",VLOOKUP(C348,'Ark1'!$A$1:$C$496,2,FALSE))</f>
        <v/>
      </c>
      <c r="E348" s="281"/>
      <c r="F348" s="207"/>
      <c r="G348" s="208" t="e">
        <f>IF(D348=Opslag!$B$2,IF(F348 &gt; 0,"!",""),IF(D348=Opslag!$B$3,IF(F348 &gt; 0,"!",""),IF(D348=Opslag!$B$4,IF(F348 &gt; 0,"!",""),IF(D348=Opslag!#REF!,IF(F348 &gt; 0,"!",""),IF(D348=Opslag!#REF!,IF(F348 &gt; 0,"!",""),IF(D348=Opslag!#REF!,IF(F348 &gt; 0,"!",""),IF(D348=Opslag!#REF!,IF(F348 &gt; 0,"!",""),IF(D348=Opslag!#REF!,IF(F348 &gt; 0,"!",""),IF(D348=Opslag!#REF!,IF(F348 &gt; 0,"!",""),IF(D348=Opslag!#REF!,IF(F348 &gt; 0,"!",""),))))))))))</f>
        <v>#REF!</v>
      </c>
      <c r="H348" s="206"/>
      <c r="I348" s="209"/>
      <c r="J348" s="210" t="e">
        <f>IF(H348='Rammetal og satser'!#REF!,IF(I348="ja","!",""),"")</f>
        <v>#REF!</v>
      </c>
    </row>
    <row r="349" spans="1:10" ht="16.2" x14ac:dyDescent="0.4">
      <c r="A349" s="13"/>
      <c r="B349" s="206"/>
      <c r="C349" s="280"/>
      <c r="D349" s="283" t="str">
        <f>IF(C349="","",VLOOKUP(C349,'Ark1'!$A$1:$C$496,2,FALSE))</f>
        <v/>
      </c>
      <c r="E349" s="281"/>
      <c r="F349" s="207"/>
      <c r="G349" s="208" t="e">
        <f>IF(D349=Opslag!$B$2,IF(F349 &gt; 0,"!",""),IF(D349=Opslag!$B$3,IF(F349 &gt; 0,"!",""),IF(D349=Opslag!$B$4,IF(F349 &gt; 0,"!",""),IF(D349=Opslag!#REF!,IF(F349 &gt; 0,"!",""),IF(D349=Opslag!#REF!,IF(F349 &gt; 0,"!",""),IF(D349=Opslag!#REF!,IF(F349 &gt; 0,"!",""),IF(D349=Opslag!#REF!,IF(F349 &gt; 0,"!",""),IF(D349=Opslag!#REF!,IF(F349 &gt; 0,"!",""),IF(D349=Opslag!#REF!,IF(F349 &gt; 0,"!",""),IF(D349=Opslag!#REF!,IF(F349 &gt; 0,"!",""),))))))))))</f>
        <v>#REF!</v>
      </c>
      <c r="H349" s="206"/>
      <c r="I349" s="209"/>
      <c r="J349" s="210" t="e">
        <f>IF(H349='Rammetal og satser'!#REF!,IF(I349="ja","!",""),"")</f>
        <v>#REF!</v>
      </c>
    </row>
    <row r="350" spans="1:10" ht="16.2" x14ac:dyDescent="0.4">
      <c r="A350" s="13"/>
      <c r="B350" s="206"/>
      <c r="C350" s="280"/>
      <c r="D350" s="283" t="str">
        <f>IF(C350="","",VLOOKUP(C350,'Ark1'!$A$1:$C$496,2,FALSE))</f>
        <v/>
      </c>
      <c r="E350" s="281"/>
      <c r="F350" s="207"/>
      <c r="G350" s="208" t="e">
        <f>IF(D350=Opslag!$B$2,IF(F350 &gt; 0,"!",""),IF(D350=Opslag!$B$3,IF(F350 &gt; 0,"!",""),IF(D350=Opslag!$B$4,IF(F350 &gt; 0,"!",""),IF(D350=Opslag!#REF!,IF(F350 &gt; 0,"!",""),IF(D350=Opslag!#REF!,IF(F350 &gt; 0,"!",""),IF(D350=Opslag!#REF!,IF(F350 &gt; 0,"!",""),IF(D350=Opslag!#REF!,IF(F350 &gt; 0,"!",""),IF(D350=Opslag!#REF!,IF(F350 &gt; 0,"!",""),IF(D350=Opslag!#REF!,IF(F350 &gt; 0,"!",""),IF(D350=Opslag!#REF!,IF(F350 &gt; 0,"!",""),))))))))))</f>
        <v>#REF!</v>
      </c>
      <c r="H350" s="206"/>
      <c r="I350" s="209"/>
      <c r="J350" s="210" t="e">
        <f>IF(H350='Rammetal og satser'!#REF!,IF(I350="ja","!",""),"")</f>
        <v>#REF!</v>
      </c>
    </row>
    <row r="351" spans="1:10" ht="16.2" x14ac:dyDescent="0.4">
      <c r="A351" s="13"/>
      <c r="B351" s="206"/>
      <c r="C351" s="280"/>
      <c r="D351" s="283" t="str">
        <f>IF(C351="","",VLOOKUP(C351,'Ark1'!$A$1:$C$496,2,FALSE))</f>
        <v/>
      </c>
      <c r="E351" s="281"/>
      <c r="F351" s="207"/>
      <c r="G351" s="208" t="e">
        <f>IF(D351=Opslag!$B$2,IF(F351 &gt; 0,"!",""),IF(D351=Opslag!$B$3,IF(F351 &gt; 0,"!",""),IF(D351=Opslag!$B$4,IF(F351 &gt; 0,"!",""),IF(D351=Opslag!#REF!,IF(F351 &gt; 0,"!",""),IF(D351=Opslag!#REF!,IF(F351 &gt; 0,"!",""),IF(D351=Opslag!#REF!,IF(F351 &gt; 0,"!",""),IF(D351=Opslag!#REF!,IF(F351 &gt; 0,"!",""),IF(D351=Opslag!#REF!,IF(F351 &gt; 0,"!",""),IF(D351=Opslag!#REF!,IF(F351 &gt; 0,"!",""),IF(D351=Opslag!#REF!,IF(F351 &gt; 0,"!",""),))))))))))</f>
        <v>#REF!</v>
      </c>
      <c r="H351" s="206"/>
      <c r="I351" s="209"/>
      <c r="J351" s="210" t="e">
        <f>IF(H351='Rammetal og satser'!#REF!,IF(I351="ja","!",""),"")</f>
        <v>#REF!</v>
      </c>
    </row>
    <row r="352" spans="1:10" ht="16.2" x14ac:dyDescent="0.4">
      <c r="A352" s="13"/>
      <c r="B352" s="206"/>
      <c r="C352" s="280"/>
      <c r="D352" s="283" t="str">
        <f>IF(C352="","",VLOOKUP(C352,'Ark1'!$A$1:$C$496,2,FALSE))</f>
        <v/>
      </c>
      <c r="E352" s="281"/>
      <c r="F352" s="207"/>
      <c r="G352" s="208" t="e">
        <f>IF(D352=Opslag!$B$2,IF(F352 &gt; 0,"!",""),IF(D352=Opslag!$B$3,IF(F352 &gt; 0,"!",""),IF(D352=Opslag!$B$4,IF(F352 &gt; 0,"!",""),IF(D352=Opslag!#REF!,IF(F352 &gt; 0,"!",""),IF(D352=Opslag!#REF!,IF(F352 &gt; 0,"!",""),IF(D352=Opslag!#REF!,IF(F352 &gt; 0,"!",""),IF(D352=Opslag!#REF!,IF(F352 &gt; 0,"!",""),IF(D352=Opslag!#REF!,IF(F352 &gt; 0,"!",""),IF(D352=Opslag!#REF!,IF(F352 &gt; 0,"!",""),IF(D352=Opslag!#REF!,IF(F352 &gt; 0,"!",""),))))))))))</f>
        <v>#REF!</v>
      </c>
      <c r="H352" s="206"/>
      <c r="I352" s="209"/>
      <c r="J352" s="210" t="e">
        <f>IF(H352='Rammetal og satser'!#REF!,IF(I352="ja","!",""),"")</f>
        <v>#REF!</v>
      </c>
    </row>
    <row r="353" spans="1:10" ht="16.2" x14ac:dyDescent="0.4">
      <c r="A353" s="13"/>
      <c r="B353" s="206"/>
      <c r="C353" s="280"/>
      <c r="D353" s="283" t="str">
        <f>IF(C353="","",VLOOKUP(C353,'Ark1'!$A$1:$C$496,2,FALSE))</f>
        <v/>
      </c>
      <c r="E353" s="281"/>
      <c r="F353" s="207"/>
      <c r="G353" s="208" t="e">
        <f>IF(D353=Opslag!$B$2,IF(F353 &gt; 0,"!",""),IF(D353=Opslag!$B$3,IF(F353 &gt; 0,"!",""),IF(D353=Opslag!$B$4,IF(F353 &gt; 0,"!",""),IF(D353=Opslag!#REF!,IF(F353 &gt; 0,"!",""),IF(D353=Opslag!#REF!,IF(F353 &gt; 0,"!",""),IF(D353=Opslag!#REF!,IF(F353 &gt; 0,"!",""),IF(D353=Opslag!#REF!,IF(F353 &gt; 0,"!",""),IF(D353=Opslag!#REF!,IF(F353 &gt; 0,"!",""),IF(D353=Opslag!#REF!,IF(F353 &gt; 0,"!",""),IF(D353=Opslag!#REF!,IF(F353 &gt; 0,"!",""),))))))))))</f>
        <v>#REF!</v>
      </c>
      <c r="H353" s="206"/>
      <c r="I353" s="209"/>
      <c r="J353" s="210" t="e">
        <f>IF(H353='Rammetal og satser'!#REF!,IF(I353="ja","!",""),"")</f>
        <v>#REF!</v>
      </c>
    </row>
    <row r="354" spans="1:10" ht="16.2" x14ac:dyDescent="0.4">
      <c r="A354" s="13"/>
      <c r="B354" s="206"/>
      <c r="C354" s="280"/>
      <c r="D354" s="283" t="str">
        <f>IF(C354="","",VLOOKUP(C354,'Ark1'!$A$1:$C$496,2,FALSE))</f>
        <v/>
      </c>
      <c r="E354" s="281"/>
      <c r="F354" s="207"/>
      <c r="G354" s="208" t="e">
        <f>IF(D354=Opslag!$B$2,IF(F354 &gt; 0,"!",""),IF(D354=Opslag!$B$3,IF(F354 &gt; 0,"!",""),IF(D354=Opslag!$B$4,IF(F354 &gt; 0,"!",""),IF(D354=Opslag!#REF!,IF(F354 &gt; 0,"!",""),IF(D354=Opslag!#REF!,IF(F354 &gt; 0,"!",""),IF(D354=Opslag!#REF!,IF(F354 &gt; 0,"!",""),IF(D354=Opslag!#REF!,IF(F354 &gt; 0,"!",""),IF(D354=Opslag!#REF!,IF(F354 &gt; 0,"!",""),IF(D354=Opslag!#REF!,IF(F354 &gt; 0,"!",""),IF(D354=Opslag!#REF!,IF(F354 &gt; 0,"!",""),))))))))))</f>
        <v>#REF!</v>
      </c>
      <c r="H354" s="206"/>
      <c r="I354" s="209"/>
      <c r="J354" s="210" t="e">
        <f>IF(H354='Rammetal og satser'!#REF!,IF(I354="ja","!",""),"")</f>
        <v>#REF!</v>
      </c>
    </row>
    <row r="355" spans="1:10" ht="16.2" x14ac:dyDescent="0.4">
      <c r="A355" s="13"/>
      <c r="B355" s="206"/>
      <c r="C355" s="280"/>
      <c r="D355" s="283" t="str">
        <f>IF(C355="","",VLOOKUP(C355,'Ark1'!$A$1:$C$496,2,FALSE))</f>
        <v/>
      </c>
      <c r="E355" s="281"/>
      <c r="F355" s="207"/>
      <c r="G355" s="208" t="e">
        <f>IF(D355=Opslag!$B$2,IF(F355 &gt; 0,"!",""),IF(D355=Opslag!$B$3,IF(F355 &gt; 0,"!",""),IF(D355=Opslag!$B$4,IF(F355 &gt; 0,"!",""),IF(D355=Opslag!#REF!,IF(F355 &gt; 0,"!",""),IF(D355=Opslag!#REF!,IF(F355 &gt; 0,"!",""),IF(D355=Opslag!#REF!,IF(F355 &gt; 0,"!",""),IF(D355=Opslag!#REF!,IF(F355 &gt; 0,"!",""),IF(D355=Opslag!#REF!,IF(F355 &gt; 0,"!",""),IF(D355=Opslag!#REF!,IF(F355 &gt; 0,"!",""),IF(D355=Opslag!#REF!,IF(F355 &gt; 0,"!",""),))))))))))</f>
        <v>#REF!</v>
      </c>
      <c r="H355" s="206"/>
      <c r="I355" s="209"/>
      <c r="J355" s="210" t="e">
        <f>IF(H355='Rammetal og satser'!#REF!,IF(I355="ja","!",""),"")</f>
        <v>#REF!</v>
      </c>
    </row>
    <row r="356" spans="1:10" ht="16.2" x14ac:dyDescent="0.4">
      <c r="A356" s="13"/>
      <c r="B356" s="206"/>
      <c r="C356" s="280"/>
      <c r="D356" s="283" t="str">
        <f>IF(C356="","",VLOOKUP(C356,'Ark1'!$A$1:$C$496,2,FALSE))</f>
        <v/>
      </c>
      <c r="E356" s="281"/>
      <c r="F356" s="207"/>
      <c r="G356" s="208" t="e">
        <f>IF(D356=Opslag!$B$2,IF(F356 &gt; 0,"!",""),IF(D356=Opslag!$B$3,IF(F356 &gt; 0,"!",""),IF(D356=Opslag!$B$4,IF(F356 &gt; 0,"!",""),IF(D356=Opslag!#REF!,IF(F356 &gt; 0,"!",""),IF(D356=Opslag!#REF!,IF(F356 &gt; 0,"!",""),IF(D356=Opslag!#REF!,IF(F356 &gt; 0,"!",""),IF(D356=Opslag!#REF!,IF(F356 &gt; 0,"!",""),IF(D356=Opslag!#REF!,IF(F356 &gt; 0,"!",""),IF(D356=Opslag!#REF!,IF(F356 &gt; 0,"!",""),IF(D356=Opslag!#REF!,IF(F356 &gt; 0,"!",""),))))))))))</f>
        <v>#REF!</v>
      </c>
      <c r="H356" s="206"/>
      <c r="I356" s="209"/>
      <c r="J356" s="210" t="e">
        <f>IF(H356='Rammetal og satser'!#REF!,IF(I356="ja","!",""),"")</f>
        <v>#REF!</v>
      </c>
    </row>
    <row r="357" spans="1:10" ht="16.2" x14ac:dyDescent="0.4">
      <c r="A357" s="13"/>
      <c r="B357" s="206"/>
      <c r="C357" s="280"/>
      <c r="D357" s="283" t="str">
        <f>IF(C357="","",VLOOKUP(C357,'Ark1'!$A$1:$C$496,2,FALSE))</f>
        <v/>
      </c>
      <c r="E357" s="281"/>
      <c r="F357" s="207"/>
      <c r="G357" s="208" t="e">
        <f>IF(D357=Opslag!$B$2,IF(F357 &gt; 0,"!",""),IF(D357=Opslag!$B$3,IF(F357 &gt; 0,"!",""),IF(D357=Opslag!$B$4,IF(F357 &gt; 0,"!",""),IF(D357=Opslag!#REF!,IF(F357 &gt; 0,"!",""),IF(D357=Opslag!#REF!,IF(F357 &gt; 0,"!",""),IF(D357=Opslag!#REF!,IF(F357 &gt; 0,"!",""),IF(D357=Opslag!#REF!,IF(F357 &gt; 0,"!",""),IF(D357=Opslag!#REF!,IF(F357 &gt; 0,"!",""),IF(D357=Opslag!#REF!,IF(F357 &gt; 0,"!",""),IF(D357=Opslag!#REF!,IF(F357 &gt; 0,"!",""),))))))))))</f>
        <v>#REF!</v>
      </c>
      <c r="H357" s="206"/>
      <c r="I357" s="209"/>
      <c r="J357" s="210" t="e">
        <f>IF(H357='Rammetal og satser'!#REF!,IF(I357="ja","!",""),"")</f>
        <v>#REF!</v>
      </c>
    </row>
    <row r="358" spans="1:10" ht="16.2" x14ac:dyDescent="0.4">
      <c r="A358" s="13"/>
      <c r="B358" s="206"/>
      <c r="C358" s="280"/>
      <c r="D358" s="283" t="str">
        <f>IF(C358="","",VLOOKUP(C358,'Ark1'!$A$1:$C$496,2,FALSE))</f>
        <v/>
      </c>
      <c r="E358" s="281"/>
      <c r="F358" s="207"/>
      <c r="G358" s="208" t="e">
        <f>IF(D358=Opslag!$B$2,IF(F358 &gt; 0,"!",""),IF(D358=Opslag!$B$3,IF(F358 &gt; 0,"!",""),IF(D358=Opslag!$B$4,IF(F358 &gt; 0,"!",""),IF(D358=Opslag!#REF!,IF(F358 &gt; 0,"!",""),IF(D358=Opslag!#REF!,IF(F358 &gt; 0,"!",""),IF(D358=Opslag!#REF!,IF(F358 &gt; 0,"!",""),IF(D358=Opslag!#REF!,IF(F358 &gt; 0,"!",""),IF(D358=Opslag!#REF!,IF(F358 &gt; 0,"!",""),IF(D358=Opslag!#REF!,IF(F358 &gt; 0,"!",""),IF(D358=Opslag!#REF!,IF(F358 &gt; 0,"!",""),))))))))))</f>
        <v>#REF!</v>
      </c>
      <c r="H358" s="206"/>
      <c r="I358" s="209"/>
      <c r="J358" s="210" t="e">
        <f>IF(H358='Rammetal og satser'!#REF!,IF(I358="ja","!",""),"")</f>
        <v>#REF!</v>
      </c>
    </row>
    <row r="359" spans="1:10" ht="16.2" x14ac:dyDescent="0.4">
      <c r="A359" s="13"/>
      <c r="B359" s="206"/>
      <c r="C359" s="280"/>
      <c r="D359" s="283" t="str">
        <f>IF(C359="","",VLOOKUP(C359,'Ark1'!$A$1:$C$496,2,FALSE))</f>
        <v/>
      </c>
      <c r="E359" s="281"/>
      <c r="F359" s="207"/>
      <c r="G359" s="208" t="e">
        <f>IF(D359=Opslag!$B$2,IF(F359 &gt; 0,"!",""),IF(D359=Opslag!$B$3,IF(F359 &gt; 0,"!",""),IF(D359=Opslag!$B$4,IF(F359 &gt; 0,"!",""),IF(D359=Opslag!#REF!,IF(F359 &gt; 0,"!",""),IF(D359=Opslag!#REF!,IF(F359 &gt; 0,"!",""),IF(D359=Opslag!#REF!,IF(F359 &gt; 0,"!",""),IF(D359=Opslag!#REF!,IF(F359 &gt; 0,"!",""),IF(D359=Opslag!#REF!,IF(F359 &gt; 0,"!",""),IF(D359=Opslag!#REF!,IF(F359 &gt; 0,"!",""),IF(D359=Opslag!#REF!,IF(F359 &gt; 0,"!",""),))))))))))</f>
        <v>#REF!</v>
      </c>
      <c r="H359" s="206"/>
      <c r="I359" s="209"/>
      <c r="J359" s="210" t="e">
        <f>IF(H359='Rammetal og satser'!#REF!,IF(I359="ja","!",""),"")</f>
        <v>#REF!</v>
      </c>
    </row>
    <row r="360" spans="1:10" ht="16.2" x14ac:dyDescent="0.4">
      <c r="A360" s="13"/>
      <c r="B360" s="206"/>
      <c r="C360" s="280"/>
      <c r="D360" s="283" t="str">
        <f>IF(C360="","",VLOOKUP(C360,'Ark1'!$A$1:$C$496,2,FALSE))</f>
        <v/>
      </c>
      <c r="E360" s="281"/>
      <c r="F360" s="207"/>
      <c r="G360" s="208" t="e">
        <f>IF(D360=Opslag!$B$2,IF(F360 &gt; 0,"!",""),IF(D360=Opslag!$B$3,IF(F360 &gt; 0,"!",""),IF(D360=Opslag!$B$4,IF(F360 &gt; 0,"!",""),IF(D360=Opslag!#REF!,IF(F360 &gt; 0,"!",""),IF(D360=Opslag!#REF!,IF(F360 &gt; 0,"!",""),IF(D360=Opslag!#REF!,IF(F360 &gt; 0,"!",""),IF(D360=Opslag!#REF!,IF(F360 &gt; 0,"!",""),IF(D360=Opslag!#REF!,IF(F360 &gt; 0,"!",""),IF(D360=Opslag!#REF!,IF(F360 &gt; 0,"!",""),IF(D360=Opslag!#REF!,IF(F360 &gt; 0,"!",""),))))))))))</f>
        <v>#REF!</v>
      </c>
      <c r="H360" s="206"/>
      <c r="I360" s="209"/>
      <c r="J360" s="210" t="e">
        <f>IF(H360='Rammetal og satser'!#REF!,IF(I360="ja","!",""),"")</f>
        <v>#REF!</v>
      </c>
    </row>
    <row r="361" spans="1:10" ht="16.2" x14ac:dyDescent="0.4">
      <c r="A361" s="13"/>
      <c r="B361" s="206"/>
      <c r="C361" s="280"/>
      <c r="D361" s="283" t="str">
        <f>IF(C361="","",VLOOKUP(C361,'Ark1'!$A$1:$C$496,2,FALSE))</f>
        <v/>
      </c>
      <c r="E361" s="281"/>
      <c r="F361" s="207"/>
      <c r="G361" s="208" t="e">
        <f>IF(D361=Opslag!$B$2,IF(F361 &gt; 0,"!",""),IF(D361=Opslag!$B$3,IF(F361 &gt; 0,"!",""),IF(D361=Opslag!$B$4,IF(F361 &gt; 0,"!",""),IF(D361=Opslag!#REF!,IF(F361 &gt; 0,"!",""),IF(D361=Opslag!#REF!,IF(F361 &gt; 0,"!",""),IF(D361=Opslag!#REF!,IF(F361 &gt; 0,"!",""),IF(D361=Opslag!#REF!,IF(F361 &gt; 0,"!",""),IF(D361=Opslag!#REF!,IF(F361 &gt; 0,"!",""),IF(D361=Opslag!#REF!,IF(F361 &gt; 0,"!",""),IF(D361=Opslag!#REF!,IF(F361 &gt; 0,"!",""),))))))))))</f>
        <v>#REF!</v>
      </c>
      <c r="H361" s="206"/>
      <c r="I361" s="209"/>
      <c r="J361" s="210" t="e">
        <f>IF(H361='Rammetal og satser'!#REF!,IF(I361="ja","!",""),"")</f>
        <v>#REF!</v>
      </c>
    </row>
    <row r="362" spans="1:10" ht="16.2" x14ac:dyDescent="0.4">
      <c r="A362" s="13"/>
      <c r="B362" s="206"/>
      <c r="C362" s="280"/>
      <c r="D362" s="283" t="str">
        <f>IF(C362="","",VLOOKUP(C362,'Ark1'!$A$1:$C$496,2,FALSE))</f>
        <v/>
      </c>
      <c r="E362" s="281"/>
      <c r="F362" s="207"/>
      <c r="G362" s="208" t="e">
        <f>IF(D362=Opslag!$B$2,IF(F362 &gt; 0,"!",""),IF(D362=Opslag!$B$3,IF(F362 &gt; 0,"!",""),IF(D362=Opslag!$B$4,IF(F362 &gt; 0,"!",""),IF(D362=Opslag!#REF!,IF(F362 &gt; 0,"!",""),IF(D362=Opslag!#REF!,IF(F362 &gt; 0,"!",""),IF(D362=Opslag!#REF!,IF(F362 &gt; 0,"!",""),IF(D362=Opslag!#REF!,IF(F362 &gt; 0,"!",""),IF(D362=Opslag!#REF!,IF(F362 &gt; 0,"!",""),IF(D362=Opslag!#REF!,IF(F362 &gt; 0,"!",""),IF(D362=Opslag!#REF!,IF(F362 &gt; 0,"!",""),))))))))))</f>
        <v>#REF!</v>
      </c>
      <c r="H362" s="206"/>
      <c r="I362" s="209"/>
      <c r="J362" s="210" t="e">
        <f>IF(H362='Rammetal og satser'!#REF!,IF(I362="ja","!",""),"")</f>
        <v>#REF!</v>
      </c>
    </row>
    <row r="363" spans="1:10" ht="16.2" x14ac:dyDescent="0.4">
      <c r="A363" s="13"/>
      <c r="B363" s="206"/>
      <c r="C363" s="280"/>
      <c r="D363" s="283" t="str">
        <f>IF(C363="","",VLOOKUP(C363,'Ark1'!$A$1:$C$496,2,FALSE))</f>
        <v/>
      </c>
      <c r="E363" s="281"/>
      <c r="F363" s="207"/>
      <c r="G363" s="208" t="e">
        <f>IF(D363=Opslag!$B$2,IF(F363 &gt; 0,"!",""),IF(D363=Opslag!$B$3,IF(F363 &gt; 0,"!",""),IF(D363=Opslag!$B$4,IF(F363 &gt; 0,"!",""),IF(D363=Opslag!#REF!,IF(F363 &gt; 0,"!",""),IF(D363=Opslag!#REF!,IF(F363 &gt; 0,"!",""),IF(D363=Opslag!#REF!,IF(F363 &gt; 0,"!",""),IF(D363=Opslag!#REF!,IF(F363 &gt; 0,"!",""),IF(D363=Opslag!#REF!,IF(F363 &gt; 0,"!",""),IF(D363=Opslag!#REF!,IF(F363 &gt; 0,"!",""),IF(D363=Opslag!#REF!,IF(F363 &gt; 0,"!",""),))))))))))</f>
        <v>#REF!</v>
      </c>
      <c r="H363" s="206"/>
      <c r="I363" s="209"/>
      <c r="J363" s="210" t="e">
        <f>IF(H363='Rammetal og satser'!#REF!,IF(I363="ja","!",""),"")</f>
        <v>#REF!</v>
      </c>
    </row>
    <row r="364" spans="1:10" ht="16.2" x14ac:dyDescent="0.4">
      <c r="A364" s="13"/>
      <c r="B364" s="206"/>
      <c r="C364" s="280"/>
      <c r="D364" s="283" t="str">
        <f>IF(C364="","",VLOOKUP(C364,'Ark1'!$A$1:$C$496,2,FALSE))</f>
        <v/>
      </c>
      <c r="E364" s="281"/>
      <c r="F364" s="207"/>
      <c r="G364" s="208" t="e">
        <f>IF(D364=Opslag!$B$2,IF(F364 &gt; 0,"!",""),IF(D364=Opslag!$B$3,IF(F364 &gt; 0,"!",""),IF(D364=Opslag!$B$4,IF(F364 &gt; 0,"!",""),IF(D364=Opslag!#REF!,IF(F364 &gt; 0,"!",""),IF(D364=Opslag!#REF!,IF(F364 &gt; 0,"!",""),IF(D364=Opslag!#REF!,IF(F364 &gt; 0,"!",""),IF(D364=Opslag!#REF!,IF(F364 &gt; 0,"!",""),IF(D364=Opslag!#REF!,IF(F364 &gt; 0,"!",""),IF(D364=Opslag!#REF!,IF(F364 &gt; 0,"!",""),IF(D364=Opslag!#REF!,IF(F364 &gt; 0,"!",""),))))))))))</f>
        <v>#REF!</v>
      </c>
      <c r="H364" s="206"/>
      <c r="I364" s="209"/>
      <c r="J364" s="210" t="e">
        <f>IF(H364='Rammetal og satser'!#REF!,IF(I364="ja","!",""),"")</f>
        <v>#REF!</v>
      </c>
    </row>
    <row r="365" spans="1:10" ht="16.2" x14ac:dyDescent="0.4">
      <c r="A365" s="13"/>
      <c r="B365" s="206"/>
      <c r="C365" s="280"/>
      <c r="D365" s="283" t="str">
        <f>IF(C365="","",VLOOKUP(C365,'Ark1'!$A$1:$C$496,2,FALSE))</f>
        <v/>
      </c>
      <c r="E365" s="281"/>
      <c r="F365" s="207"/>
      <c r="G365" s="208" t="e">
        <f>IF(D365=Opslag!$B$2,IF(F365 &gt; 0,"!",""),IF(D365=Opslag!$B$3,IF(F365 &gt; 0,"!",""),IF(D365=Opslag!$B$4,IF(F365 &gt; 0,"!",""),IF(D365=Opslag!#REF!,IF(F365 &gt; 0,"!",""),IF(D365=Opslag!#REF!,IF(F365 &gt; 0,"!",""),IF(D365=Opslag!#REF!,IF(F365 &gt; 0,"!",""),IF(D365=Opslag!#REF!,IF(F365 &gt; 0,"!",""),IF(D365=Opslag!#REF!,IF(F365 &gt; 0,"!",""),IF(D365=Opslag!#REF!,IF(F365 &gt; 0,"!",""),IF(D365=Opslag!#REF!,IF(F365 &gt; 0,"!",""),))))))))))</f>
        <v>#REF!</v>
      </c>
      <c r="H365" s="206"/>
      <c r="I365" s="209"/>
      <c r="J365" s="210" t="e">
        <f>IF(H365='Rammetal og satser'!#REF!,IF(I365="ja","!",""),"")</f>
        <v>#REF!</v>
      </c>
    </row>
    <row r="366" spans="1:10" ht="16.2" x14ac:dyDescent="0.4">
      <c r="A366" s="13"/>
      <c r="B366" s="206"/>
      <c r="C366" s="280"/>
      <c r="D366" s="283" t="str">
        <f>IF(C366="","",VLOOKUP(C366,'Ark1'!$A$1:$C$496,2,FALSE))</f>
        <v/>
      </c>
      <c r="E366" s="281"/>
      <c r="F366" s="207"/>
      <c r="G366" s="208" t="e">
        <f>IF(D366=Opslag!$B$2,IF(F366 &gt; 0,"!",""),IF(D366=Opslag!$B$3,IF(F366 &gt; 0,"!",""),IF(D366=Opslag!$B$4,IF(F366 &gt; 0,"!",""),IF(D366=Opslag!#REF!,IF(F366 &gt; 0,"!",""),IF(D366=Opslag!#REF!,IF(F366 &gt; 0,"!",""),IF(D366=Opslag!#REF!,IF(F366 &gt; 0,"!",""),IF(D366=Opslag!#REF!,IF(F366 &gt; 0,"!",""),IF(D366=Opslag!#REF!,IF(F366 &gt; 0,"!",""),IF(D366=Opslag!#REF!,IF(F366 &gt; 0,"!",""),IF(D366=Opslag!#REF!,IF(F366 &gt; 0,"!",""),))))))))))</f>
        <v>#REF!</v>
      </c>
      <c r="H366" s="206"/>
      <c r="I366" s="209"/>
      <c r="J366" s="210" t="e">
        <f>IF(H366='Rammetal og satser'!#REF!,IF(I366="ja","!",""),"")</f>
        <v>#REF!</v>
      </c>
    </row>
    <row r="367" spans="1:10" ht="16.2" x14ac:dyDescent="0.4">
      <c r="A367" s="13"/>
      <c r="B367" s="206"/>
      <c r="C367" s="280"/>
      <c r="D367" s="283" t="str">
        <f>IF(C367="","",VLOOKUP(C367,'Ark1'!$A$1:$C$496,2,FALSE))</f>
        <v/>
      </c>
      <c r="E367" s="281"/>
      <c r="F367" s="207"/>
      <c r="G367" s="208" t="e">
        <f>IF(D367=Opslag!$B$2,IF(F367 &gt; 0,"!",""),IF(D367=Opslag!$B$3,IF(F367 &gt; 0,"!",""),IF(D367=Opslag!$B$4,IF(F367 &gt; 0,"!",""),IF(D367=Opslag!#REF!,IF(F367 &gt; 0,"!",""),IF(D367=Opslag!#REF!,IF(F367 &gt; 0,"!",""),IF(D367=Opslag!#REF!,IF(F367 &gt; 0,"!",""),IF(D367=Opslag!#REF!,IF(F367 &gt; 0,"!",""),IF(D367=Opslag!#REF!,IF(F367 &gt; 0,"!",""),IF(D367=Opslag!#REF!,IF(F367 &gt; 0,"!",""),IF(D367=Opslag!#REF!,IF(F367 &gt; 0,"!",""),))))))))))</f>
        <v>#REF!</v>
      </c>
      <c r="H367" s="206"/>
      <c r="I367" s="209"/>
      <c r="J367" s="210" t="e">
        <f>IF(H367='Rammetal og satser'!#REF!,IF(I367="ja","!",""),"")</f>
        <v>#REF!</v>
      </c>
    </row>
    <row r="368" spans="1:10" ht="16.2" x14ac:dyDescent="0.4">
      <c r="A368" s="13"/>
      <c r="B368" s="206"/>
      <c r="C368" s="280"/>
      <c r="D368" s="283" t="str">
        <f>IF(C368="","",VLOOKUP(C368,'Ark1'!$A$1:$C$496,2,FALSE))</f>
        <v/>
      </c>
      <c r="E368" s="281"/>
      <c r="F368" s="207"/>
      <c r="G368" s="208" t="e">
        <f>IF(D368=Opslag!$B$2,IF(F368 &gt; 0,"!",""),IF(D368=Opslag!$B$3,IF(F368 &gt; 0,"!",""),IF(D368=Opslag!$B$4,IF(F368 &gt; 0,"!",""),IF(D368=Opslag!#REF!,IF(F368 &gt; 0,"!",""),IF(D368=Opslag!#REF!,IF(F368 &gt; 0,"!",""),IF(D368=Opslag!#REF!,IF(F368 &gt; 0,"!",""),IF(D368=Opslag!#REF!,IF(F368 &gt; 0,"!",""),IF(D368=Opslag!#REF!,IF(F368 &gt; 0,"!",""),IF(D368=Opslag!#REF!,IF(F368 &gt; 0,"!",""),IF(D368=Opslag!#REF!,IF(F368 &gt; 0,"!",""),))))))))))</f>
        <v>#REF!</v>
      </c>
      <c r="H368" s="206"/>
      <c r="I368" s="209"/>
      <c r="J368" s="210" t="e">
        <f>IF(H368='Rammetal og satser'!#REF!,IF(I368="ja","!",""),"")</f>
        <v>#REF!</v>
      </c>
    </row>
    <row r="369" spans="1:10" ht="16.2" x14ac:dyDescent="0.4">
      <c r="A369" s="13"/>
      <c r="B369" s="206"/>
      <c r="C369" s="280"/>
      <c r="D369" s="283" t="str">
        <f>IF(C369="","",VLOOKUP(C369,'Ark1'!$A$1:$C$496,2,FALSE))</f>
        <v/>
      </c>
      <c r="E369" s="281"/>
      <c r="F369" s="207"/>
      <c r="G369" s="208" t="e">
        <f>IF(D369=Opslag!$B$2,IF(F369 &gt; 0,"!",""),IF(D369=Opslag!$B$3,IF(F369 &gt; 0,"!",""),IF(D369=Opslag!$B$4,IF(F369 &gt; 0,"!",""),IF(D369=Opslag!#REF!,IF(F369 &gt; 0,"!",""),IF(D369=Opslag!#REF!,IF(F369 &gt; 0,"!",""),IF(D369=Opslag!#REF!,IF(F369 &gt; 0,"!",""),IF(D369=Opslag!#REF!,IF(F369 &gt; 0,"!",""),IF(D369=Opslag!#REF!,IF(F369 &gt; 0,"!",""),IF(D369=Opslag!#REF!,IF(F369 &gt; 0,"!",""),IF(D369=Opslag!#REF!,IF(F369 &gt; 0,"!",""),))))))))))</f>
        <v>#REF!</v>
      </c>
      <c r="H369" s="206"/>
      <c r="I369" s="209"/>
      <c r="J369" s="210" t="e">
        <f>IF(H369='Rammetal og satser'!#REF!,IF(I369="ja","!",""),"")</f>
        <v>#REF!</v>
      </c>
    </row>
    <row r="370" spans="1:10" ht="16.2" x14ac:dyDescent="0.4">
      <c r="A370" s="13"/>
      <c r="B370" s="206"/>
      <c r="C370" s="280"/>
      <c r="D370" s="283" t="str">
        <f>IF(C370="","",VLOOKUP(C370,'Ark1'!$A$1:$C$496,2,FALSE))</f>
        <v/>
      </c>
      <c r="E370" s="281"/>
      <c r="F370" s="207"/>
      <c r="G370" s="208" t="e">
        <f>IF(D370=Opslag!$B$2,IF(F370 &gt; 0,"!",""),IF(D370=Opslag!$B$3,IF(F370 &gt; 0,"!",""),IF(D370=Opslag!$B$4,IF(F370 &gt; 0,"!",""),IF(D370=Opslag!#REF!,IF(F370 &gt; 0,"!",""),IF(D370=Opslag!#REF!,IF(F370 &gt; 0,"!",""),IF(D370=Opslag!#REF!,IF(F370 &gt; 0,"!",""),IF(D370=Opslag!#REF!,IF(F370 &gt; 0,"!",""),IF(D370=Opslag!#REF!,IF(F370 &gt; 0,"!",""),IF(D370=Opslag!#REF!,IF(F370 &gt; 0,"!",""),IF(D370=Opslag!#REF!,IF(F370 &gt; 0,"!",""),))))))))))</f>
        <v>#REF!</v>
      </c>
      <c r="H370" s="206"/>
      <c r="I370" s="209"/>
      <c r="J370" s="210" t="e">
        <f>IF(H370='Rammetal og satser'!#REF!,IF(I370="ja","!",""),"")</f>
        <v>#REF!</v>
      </c>
    </row>
    <row r="371" spans="1:10" ht="16.2" x14ac:dyDescent="0.4">
      <c r="A371" s="13"/>
      <c r="B371" s="206"/>
      <c r="C371" s="280"/>
      <c r="D371" s="283" t="str">
        <f>IF(C371="","",VLOOKUP(C371,'Ark1'!$A$1:$C$496,2,FALSE))</f>
        <v/>
      </c>
      <c r="E371" s="281"/>
      <c r="F371" s="207"/>
      <c r="G371" s="208" t="e">
        <f>IF(D371=Opslag!$B$2,IF(F371 &gt; 0,"!",""),IF(D371=Opslag!$B$3,IF(F371 &gt; 0,"!",""),IF(D371=Opslag!$B$4,IF(F371 &gt; 0,"!",""),IF(D371=Opslag!#REF!,IF(F371 &gt; 0,"!",""),IF(D371=Opslag!#REF!,IF(F371 &gt; 0,"!",""),IF(D371=Opslag!#REF!,IF(F371 &gt; 0,"!",""),IF(D371=Opslag!#REF!,IF(F371 &gt; 0,"!",""),IF(D371=Opslag!#REF!,IF(F371 &gt; 0,"!",""),IF(D371=Opslag!#REF!,IF(F371 &gt; 0,"!",""),IF(D371=Opslag!#REF!,IF(F371 &gt; 0,"!",""),))))))))))</f>
        <v>#REF!</v>
      </c>
      <c r="H371" s="206"/>
      <c r="I371" s="209"/>
      <c r="J371" s="210" t="e">
        <f>IF(H371='Rammetal og satser'!#REF!,IF(I371="ja","!",""),"")</f>
        <v>#REF!</v>
      </c>
    </row>
    <row r="372" spans="1:10" ht="16.2" x14ac:dyDescent="0.4">
      <c r="A372" s="13"/>
      <c r="B372" s="206"/>
      <c r="C372" s="280"/>
      <c r="D372" s="283" t="str">
        <f>IF(C372="","",VLOOKUP(C372,'Ark1'!$A$1:$C$496,2,FALSE))</f>
        <v/>
      </c>
      <c r="E372" s="281"/>
      <c r="F372" s="207"/>
      <c r="G372" s="208" t="e">
        <f>IF(D372=Opslag!$B$2,IF(F372 &gt; 0,"!",""),IF(D372=Opslag!$B$3,IF(F372 &gt; 0,"!",""),IF(D372=Opslag!$B$4,IF(F372 &gt; 0,"!",""),IF(D372=Opslag!#REF!,IF(F372 &gt; 0,"!",""),IF(D372=Opslag!#REF!,IF(F372 &gt; 0,"!",""),IF(D372=Opslag!#REF!,IF(F372 &gt; 0,"!",""),IF(D372=Opslag!#REF!,IF(F372 &gt; 0,"!",""),IF(D372=Opslag!#REF!,IF(F372 &gt; 0,"!",""),IF(D372=Opslag!#REF!,IF(F372 &gt; 0,"!",""),IF(D372=Opslag!#REF!,IF(F372 &gt; 0,"!",""),))))))))))</f>
        <v>#REF!</v>
      </c>
      <c r="H372" s="206"/>
      <c r="I372" s="209"/>
      <c r="J372" s="210" t="e">
        <f>IF(H372='Rammetal og satser'!#REF!,IF(I372="ja","!",""),"")</f>
        <v>#REF!</v>
      </c>
    </row>
    <row r="373" spans="1:10" ht="16.2" x14ac:dyDescent="0.4">
      <c r="A373" s="13"/>
      <c r="B373" s="206"/>
      <c r="C373" s="280"/>
      <c r="D373" s="283" t="str">
        <f>IF(C373="","",VLOOKUP(C373,'Ark1'!$A$1:$C$496,2,FALSE))</f>
        <v/>
      </c>
      <c r="E373" s="281"/>
      <c r="F373" s="207"/>
      <c r="G373" s="208" t="e">
        <f>IF(D373=Opslag!$B$2,IF(F373 &gt; 0,"!",""),IF(D373=Opslag!$B$3,IF(F373 &gt; 0,"!",""),IF(D373=Opslag!$B$4,IF(F373 &gt; 0,"!",""),IF(D373=Opslag!#REF!,IF(F373 &gt; 0,"!",""),IF(D373=Opslag!#REF!,IF(F373 &gt; 0,"!",""),IF(D373=Opslag!#REF!,IF(F373 &gt; 0,"!",""),IF(D373=Opslag!#REF!,IF(F373 &gt; 0,"!",""),IF(D373=Opslag!#REF!,IF(F373 &gt; 0,"!",""),IF(D373=Opslag!#REF!,IF(F373 &gt; 0,"!",""),IF(D373=Opslag!#REF!,IF(F373 &gt; 0,"!",""),))))))))))</f>
        <v>#REF!</v>
      </c>
      <c r="H373" s="206"/>
      <c r="I373" s="209"/>
      <c r="J373" s="210" t="e">
        <f>IF(H373='Rammetal og satser'!#REF!,IF(I373="ja","!",""),"")</f>
        <v>#REF!</v>
      </c>
    </row>
    <row r="374" spans="1:10" ht="16.2" x14ac:dyDescent="0.4">
      <c r="A374" s="13"/>
      <c r="B374" s="206"/>
      <c r="C374" s="280"/>
      <c r="D374" s="283" t="str">
        <f>IF(C374="","",VLOOKUP(C374,'Ark1'!$A$1:$C$496,2,FALSE))</f>
        <v/>
      </c>
      <c r="E374" s="281"/>
      <c r="F374" s="207"/>
      <c r="G374" s="208" t="e">
        <f>IF(D374=Opslag!$B$2,IF(F374 &gt; 0,"!",""),IF(D374=Opslag!$B$3,IF(F374 &gt; 0,"!",""),IF(D374=Opslag!$B$4,IF(F374 &gt; 0,"!",""),IF(D374=Opslag!#REF!,IF(F374 &gt; 0,"!",""),IF(D374=Opslag!#REF!,IF(F374 &gt; 0,"!",""),IF(D374=Opslag!#REF!,IF(F374 &gt; 0,"!",""),IF(D374=Opslag!#REF!,IF(F374 &gt; 0,"!",""),IF(D374=Opslag!#REF!,IF(F374 &gt; 0,"!",""),IF(D374=Opslag!#REF!,IF(F374 &gt; 0,"!",""),IF(D374=Opslag!#REF!,IF(F374 &gt; 0,"!",""),))))))))))</f>
        <v>#REF!</v>
      </c>
      <c r="H374" s="206"/>
      <c r="I374" s="209"/>
      <c r="J374" s="210" t="e">
        <f>IF(H374='Rammetal og satser'!#REF!,IF(I374="ja","!",""),"")</f>
        <v>#REF!</v>
      </c>
    </row>
    <row r="375" spans="1:10" ht="16.2" x14ac:dyDescent="0.4">
      <c r="A375" s="13"/>
      <c r="B375" s="206"/>
      <c r="C375" s="280"/>
      <c r="D375" s="283" t="str">
        <f>IF(C375="","",VLOOKUP(C375,'Ark1'!$A$1:$C$496,2,FALSE))</f>
        <v/>
      </c>
      <c r="E375" s="281"/>
      <c r="F375" s="207"/>
      <c r="G375" s="208" t="e">
        <f>IF(D375=Opslag!$B$2,IF(F375 &gt; 0,"!",""),IF(D375=Opslag!$B$3,IF(F375 &gt; 0,"!",""),IF(D375=Opslag!$B$4,IF(F375 &gt; 0,"!",""),IF(D375=Opslag!#REF!,IF(F375 &gt; 0,"!",""),IF(D375=Opslag!#REF!,IF(F375 &gt; 0,"!",""),IF(D375=Opslag!#REF!,IF(F375 &gt; 0,"!",""),IF(D375=Opslag!#REF!,IF(F375 &gt; 0,"!",""),IF(D375=Opslag!#REF!,IF(F375 &gt; 0,"!",""),IF(D375=Opslag!#REF!,IF(F375 &gt; 0,"!",""),IF(D375=Opslag!#REF!,IF(F375 &gt; 0,"!",""),))))))))))</f>
        <v>#REF!</v>
      </c>
      <c r="H375" s="206"/>
      <c r="I375" s="209"/>
      <c r="J375" s="210" t="e">
        <f>IF(H375='Rammetal og satser'!#REF!,IF(I375="ja","!",""),"")</f>
        <v>#REF!</v>
      </c>
    </row>
    <row r="376" spans="1:10" ht="16.2" x14ac:dyDescent="0.4">
      <c r="A376" s="13"/>
      <c r="B376" s="206"/>
      <c r="C376" s="280"/>
      <c r="D376" s="283" t="str">
        <f>IF(C376="","",VLOOKUP(C376,'Ark1'!$A$1:$C$496,2,FALSE))</f>
        <v/>
      </c>
      <c r="E376" s="281"/>
      <c r="F376" s="207"/>
      <c r="G376" s="208" t="e">
        <f>IF(D376=Opslag!$B$2,IF(F376 &gt; 0,"!",""),IF(D376=Opslag!$B$3,IF(F376 &gt; 0,"!",""),IF(D376=Opslag!$B$4,IF(F376 &gt; 0,"!",""),IF(D376=Opslag!#REF!,IF(F376 &gt; 0,"!",""),IF(D376=Opslag!#REF!,IF(F376 &gt; 0,"!",""),IF(D376=Opslag!#REF!,IF(F376 &gt; 0,"!",""),IF(D376=Opslag!#REF!,IF(F376 &gt; 0,"!",""),IF(D376=Opslag!#REF!,IF(F376 &gt; 0,"!",""),IF(D376=Opslag!#REF!,IF(F376 &gt; 0,"!",""),IF(D376=Opslag!#REF!,IF(F376 &gt; 0,"!",""),))))))))))</f>
        <v>#REF!</v>
      </c>
      <c r="H376" s="206"/>
      <c r="I376" s="209"/>
      <c r="J376" s="210" t="e">
        <f>IF(H376='Rammetal og satser'!#REF!,IF(I376="ja","!",""),"")</f>
        <v>#REF!</v>
      </c>
    </row>
    <row r="377" spans="1:10" ht="16.2" x14ac:dyDescent="0.4">
      <c r="A377" s="13"/>
      <c r="B377" s="206"/>
      <c r="C377" s="280"/>
      <c r="D377" s="283" t="str">
        <f>IF(C377="","",VLOOKUP(C377,'Ark1'!$A$1:$C$496,2,FALSE))</f>
        <v/>
      </c>
      <c r="E377" s="281"/>
      <c r="F377" s="207"/>
      <c r="G377" s="208" t="e">
        <f>IF(D377=Opslag!$B$2,IF(F377 &gt; 0,"!",""),IF(D377=Opslag!$B$3,IF(F377 &gt; 0,"!",""),IF(D377=Opslag!$B$4,IF(F377 &gt; 0,"!",""),IF(D377=Opslag!#REF!,IF(F377 &gt; 0,"!",""),IF(D377=Opslag!#REF!,IF(F377 &gt; 0,"!",""),IF(D377=Opslag!#REF!,IF(F377 &gt; 0,"!",""),IF(D377=Opslag!#REF!,IF(F377 &gt; 0,"!",""),IF(D377=Opslag!#REF!,IF(F377 &gt; 0,"!",""),IF(D377=Opslag!#REF!,IF(F377 &gt; 0,"!",""),IF(D377=Opslag!#REF!,IF(F377 &gt; 0,"!",""),))))))))))</f>
        <v>#REF!</v>
      </c>
      <c r="H377" s="206"/>
      <c r="I377" s="209"/>
      <c r="J377" s="210" t="e">
        <f>IF(H377='Rammetal og satser'!#REF!,IF(I377="ja","!",""),"")</f>
        <v>#REF!</v>
      </c>
    </row>
    <row r="378" spans="1:10" ht="16.2" x14ac:dyDescent="0.4">
      <c r="A378" s="13"/>
      <c r="B378" s="206"/>
      <c r="C378" s="280"/>
      <c r="D378" s="283" t="str">
        <f>IF(C378="","",VLOOKUP(C378,'Ark1'!$A$1:$C$496,2,FALSE))</f>
        <v/>
      </c>
      <c r="E378" s="281"/>
      <c r="F378" s="207"/>
      <c r="G378" s="208" t="e">
        <f>IF(D378=Opslag!$B$2,IF(F378 &gt; 0,"!",""),IF(D378=Opslag!$B$3,IF(F378 &gt; 0,"!",""),IF(D378=Opslag!$B$4,IF(F378 &gt; 0,"!",""),IF(D378=Opslag!#REF!,IF(F378 &gt; 0,"!",""),IF(D378=Opslag!#REF!,IF(F378 &gt; 0,"!",""),IF(D378=Opslag!#REF!,IF(F378 &gt; 0,"!",""),IF(D378=Opslag!#REF!,IF(F378 &gt; 0,"!",""),IF(D378=Opslag!#REF!,IF(F378 &gt; 0,"!",""),IF(D378=Opslag!#REF!,IF(F378 &gt; 0,"!",""),IF(D378=Opslag!#REF!,IF(F378 &gt; 0,"!",""),))))))))))</f>
        <v>#REF!</v>
      </c>
      <c r="H378" s="206"/>
      <c r="I378" s="209"/>
      <c r="J378" s="210" t="e">
        <f>IF(H378='Rammetal og satser'!#REF!,IF(I378="ja","!",""),"")</f>
        <v>#REF!</v>
      </c>
    </row>
    <row r="379" spans="1:10" ht="16.2" x14ac:dyDescent="0.4">
      <c r="A379" s="13"/>
      <c r="B379" s="206"/>
      <c r="C379" s="280"/>
      <c r="D379" s="283" t="str">
        <f>IF(C379="","",VLOOKUP(C379,'Ark1'!$A$1:$C$496,2,FALSE))</f>
        <v/>
      </c>
      <c r="E379" s="281"/>
      <c r="F379" s="207"/>
      <c r="G379" s="208" t="e">
        <f>IF(D379=Opslag!$B$2,IF(F379 &gt; 0,"!",""),IF(D379=Opslag!$B$3,IF(F379 &gt; 0,"!",""),IF(D379=Opslag!$B$4,IF(F379 &gt; 0,"!",""),IF(D379=Opslag!#REF!,IF(F379 &gt; 0,"!",""),IF(D379=Opslag!#REF!,IF(F379 &gt; 0,"!",""),IF(D379=Opslag!#REF!,IF(F379 &gt; 0,"!",""),IF(D379=Opslag!#REF!,IF(F379 &gt; 0,"!",""),IF(D379=Opslag!#REF!,IF(F379 &gt; 0,"!",""),IF(D379=Opslag!#REF!,IF(F379 &gt; 0,"!",""),IF(D379=Opslag!#REF!,IF(F379 &gt; 0,"!",""),))))))))))</f>
        <v>#REF!</v>
      </c>
      <c r="H379" s="206"/>
      <c r="I379" s="209"/>
      <c r="J379" s="210" t="e">
        <f>IF(H379='Rammetal og satser'!#REF!,IF(I379="ja","!",""),"")</f>
        <v>#REF!</v>
      </c>
    </row>
    <row r="380" spans="1:10" ht="16.2" x14ac:dyDescent="0.4">
      <c r="A380" s="13"/>
      <c r="B380" s="206"/>
      <c r="C380" s="280"/>
      <c r="D380" s="283" t="str">
        <f>IF(C380="","",VLOOKUP(C380,'Ark1'!$A$1:$C$496,2,FALSE))</f>
        <v/>
      </c>
      <c r="E380" s="281"/>
      <c r="F380" s="207"/>
      <c r="G380" s="208" t="e">
        <f>IF(D380=Opslag!$B$2,IF(F380 &gt; 0,"!",""),IF(D380=Opslag!$B$3,IF(F380 &gt; 0,"!",""),IF(D380=Opslag!$B$4,IF(F380 &gt; 0,"!",""),IF(D380=Opslag!#REF!,IF(F380 &gt; 0,"!",""),IF(D380=Opslag!#REF!,IF(F380 &gt; 0,"!",""),IF(D380=Opslag!#REF!,IF(F380 &gt; 0,"!",""),IF(D380=Opslag!#REF!,IF(F380 &gt; 0,"!",""),IF(D380=Opslag!#REF!,IF(F380 &gt; 0,"!",""),IF(D380=Opslag!#REF!,IF(F380 &gt; 0,"!",""),IF(D380=Opslag!#REF!,IF(F380 &gt; 0,"!",""),))))))))))</f>
        <v>#REF!</v>
      </c>
      <c r="H380" s="206"/>
      <c r="I380" s="209"/>
      <c r="J380" s="210" t="e">
        <f>IF(H380='Rammetal og satser'!#REF!,IF(I380="ja","!",""),"")</f>
        <v>#REF!</v>
      </c>
    </row>
    <row r="381" spans="1:10" ht="16.2" x14ac:dyDescent="0.4">
      <c r="A381" s="13"/>
      <c r="B381" s="206"/>
      <c r="C381" s="280"/>
      <c r="D381" s="283" t="str">
        <f>IF(C381="","",VLOOKUP(C381,'Ark1'!$A$1:$C$496,2,FALSE))</f>
        <v/>
      </c>
      <c r="E381" s="281"/>
      <c r="F381" s="207"/>
      <c r="G381" s="208" t="e">
        <f>IF(D381=Opslag!$B$2,IF(F381 &gt; 0,"!",""),IF(D381=Opslag!$B$3,IF(F381 &gt; 0,"!",""),IF(D381=Opslag!$B$4,IF(F381 &gt; 0,"!",""),IF(D381=Opslag!#REF!,IF(F381 &gt; 0,"!",""),IF(D381=Opslag!#REF!,IF(F381 &gt; 0,"!",""),IF(D381=Opslag!#REF!,IF(F381 &gt; 0,"!",""),IF(D381=Opslag!#REF!,IF(F381 &gt; 0,"!",""),IF(D381=Opslag!#REF!,IF(F381 &gt; 0,"!",""),IF(D381=Opslag!#REF!,IF(F381 &gt; 0,"!",""),IF(D381=Opslag!#REF!,IF(F381 &gt; 0,"!",""),))))))))))</f>
        <v>#REF!</v>
      </c>
      <c r="H381" s="206"/>
      <c r="I381" s="209"/>
      <c r="J381" s="210" t="e">
        <f>IF(H381='Rammetal og satser'!#REF!,IF(I381="ja","!",""),"")</f>
        <v>#REF!</v>
      </c>
    </row>
    <row r="382" spans="1:10" ht="16.2" x14ac:dyDescent="0.4">
      <c r="A382" s="13"/>
      <c r="B382" s="206"/>
      <c r="C382" s="280"/>
      <c r="D382" s="283" t="str">
        <f>IF(C382="","",VLOOKUP(C382,'Ark1'!$A$1:$C$496,2,FALSE))</f>
        <v/>
      </c>
      <c r="E382" s="281"/>
      <c r="F382" s="207"/>
      <c r="G382" s="208" t="e">
        <f>IF(D382=Opslag!$B$2,IF(F382 &gt; 0,"!",""),IF(D382=Opslag!$B$3,IF(F382 &gt; 0,"!",""),IF(D382=Opslag!$B$4,IF(F382 &gt; 0,"!",""),IF(D382=Opslag!#REF!,IF(F382 &gt; 0,"!",""),IF(D382=Opslag!#REF!,IF(F382 &gt; 0,"!",""),IF(D382=Opslag!#REF!,IF(F382 &gt; 0,"!",""),IF(D382=Opslag!#REF!,IF(F382 &gt; 0,"!",""),IF(D382=Opslag!#REF!,IF(F382 &gt; 0,"!",""),IF(D382=Opslag!#REF!,IF(F382 &gt; 0,"!",""),IF(D382=Opslag!#REF!,IF(F382 &gt; 0,"!",""),))))))))))</f>
        <v>#REF!</v>
      </c>
      <c r="H382" s="206"/>
      <c r="I382" s="209"/>
      <c r="J382" s="210" t="e">
        <f>IF(H382='Rammetal og satser'!#REF!,IF(I382="ja","!",""),"")</f>
        <v>#REF!</v>
      </c>
    </row>
    <row r="383" spans="1:10" ht="16.2" x14ac:dyDescent="0.4">
      <c r="A383" s="13"/>
      <c r="B383" s="206"/>
      <c r="C383" s="280"/>
      <c r="D383" s="283" t="str">
        <f>IF(C383="","",VLOOKUP(C383,'Ark1'!$A$1:$C$496,2,FALSE))</f>
        <v/>
      </c>
      <c r="E383" s="281"/>
      <c r="F383" s="207"/>
      <c r="G383" s="208" t="e">
        <f>IF(D383=Opslag!$B$2,IF(F383 &gt; 0,"!",""),IF(D383=Opslag!$B$3,IF(F383 &gt; 0,"!",""),IF(D383=Opslag!$B$4,IF(F383 &gt; 0,"!",""),IF(D383=Opslag!#REF!,IF(F383 &gt; 0,"!",""),IF(D383=Opslag!#REF!,IF(F383 &gt; 0,"!",""),IF(D383=Opslag!#REF!,IF(F383 &gt; 0,"!",""),IF(D383=Opslag!#REF!,IF(F383 &gt; 0,"!",""),IF(D383=Opslag!#REF!,IF(F383 &gt; 0,"!",""),IF(D383=Opslag!#REF!,IF(F383 &gt; 0,"!",""),IF(D383=Opslag!#REF!,IF(F383 &gt; 0,"!",""),))))))))))</f>
        <v>#REF!</v>
      </c>
      <c r="H383" s="206"/>
      <c r="I383" s="209"/>
      <c r="J383" s="210" t="e">
        <f>IF(H383='Rammetal og satser'!#REF!,IF(I383="ja","!",""),"")</f>
        <v>#REF!</v>
      </c>
    </row>
    <row r="384" spans="1:10" ht="16.2" x14ac:dyDescent="0.4">
      <c r="A384" s="13"/>
      <c r="B384" s="206"/>
      <c r="C384" s="280"/>
      <c r="D384" s="283" t="str">
        <f>IF(C384="","",VLOOKUP(C384,'Ark1'!$A$1:$C$496,2,FALSE))</f>
        <v/>
      </c>
      <c r="E384" s="281"/>
      <c r="F384" s="207"/>
      <c r="G384" s="208" t="e">
        <f>IF(D384=Opslag!$B$2,IF(F384 &gt; 0,"!",""),IF(D384=Opslag!$B$3,IF(F384 &gt; 0,"!",""),IF(D384=Opslag!$B$4,IF(F384 &gt; 0,"!",""),IF(D384=Opslag!#REF!,IF(F384 &gt; 0,"!",""),IF(D384=Opslag!#REF!,IF(F384 &gt; 0,"!",""),IF(D384=Opslag!#REF!,IF(F384 &gt; 0,"!",""),IF(D384=Opslag!#REF!,IF(F384 &gt; 0,"!",""),IF(D384=Opslag!#REF!,IF(F384 &gt; 0,"!",""),IF(D384=Opslag!#REF!,IF(F384 &gt; 0,"!",""),IF(D384=Opslag!#REF!,IF(F384 &gt; 0,"!",""),))))))))))</f>
        <v>#REF!</v>
      </c>
      <c r="H384" s="206"/>
      <c r="I384" s="209"/>
      <c r="J384" s="210" t="e">
        <f>IF(H384='Rammetal og satser'!#REF!,IF(I384="ja","!",""),"")</f>
        <v>#REF!</v>
      </c>
    </row>
    <row r="385" spans="1:10" ht="16.2" x14ac:dyDescent="0.4">
      <c r="A385" s="13"/>
      <c r="B385" s="206"/>
      <c r="C385" s="280"/>
      <c r="D385" s="283" t="str">
        <f>IF(C385="","",VLOOKUP(C385,'Ark1'!$A$1:$C$496,2,FALSE))</f>
        <v/>
      </c>
      <c r="E385" s="281"/>
      <c r="F385" s="207"/>
      <c r="G385" s="208" t="e">
        <f>IF(D385=Opslag!$B$2,IF(F385 &gt; 0,"!",""),IF(D385=Opslag!$B$3,IF(F385 &gt; 0,"!",""),IF(D385=Opslag!$B$4,IF(F385 &gt; 0,"!",""),IF(D385=Opslag!#REF!,IF(F385 &gt; 0,"!",""),IF(D385=Opslag!#REF!,IF(F385 &gt; 0,"!",""),IF(D385=Opslag!#REF!,IF(F385 &gt; 0,"!",""),IF(D385=Opslag!#REF!,IF(F385 &gt; 0,"!",""),IF(D385=Opslag!#REF!,IF(F385 &gt; 0,"!",""),IF(D385=Opslag!#REF!,IF(F385 &gt; 0,"!",""),IF(D385=Opslag!#REF!,IF(F385 &gt; 0,"!",""),))))))))))</f>
        <v>#REF!</v>
      </c>
      <c r="H385" s="206"/>
      <c r="I385" s="209"/>
      <c r="J385" s="210" t="e">
        <f>IF(H385='Rammetal og satser'!#REF!,IF(I385="ja","!",""),"")</f>
        <v>#REF!</v>
      </c>
    </row>
    <row r="386" spans="1:10" ht="16.2" x14ac:dyDescent="0.4">
      <c r="A386" s="13"/>
      <c r="B386" s="206"/>
      <c r="C386" s="280"/>
      <c r="D386" s="283" t="str">
        <f>IF(C386="","",VLOOKUP(C386,'Ark1'!$A$1:$C$496,2,FALSE))</f>
        <v/>
      </c>
      <c r="E386" s="281"/>
      <c r="F386" s="207"/>
      <c r="G386" s="208" t="e">
        <f>IF(D386=Opslag!$B$2,IF(F386 &gt; 0,"!",""),IF(D386=Opslag!$B$3,IF(F386 &gt; 0,"!",""),IF(D386=Opslag!$B$4,IF(F386 &gt; 0,"!",""),IF(D386=Opslag!#REF!,IF(F386 &gt; 0,"!",""),IF(D386=Opslag!#REF!,IF(F386 &gt; 0,"!",""),IF(D386=Opslag!#REF!,IF(F386 &gt; 0,"!",""),IF(D386=Opslag!#REF!,IF(F386 &gt; 0,"!",""),IF(D386=Opslag!#REF!,IF(F386 &gt; 0,"!",""),IF(D386=Opslag!#REF!,IF(F386 &gt; 0,"!",""),IF(D386=Opslag!#REF!,IF(F386 &gt; 0,"!",""),))))))))))</f>
        <v>#REF!</v>
      </c>
      <c r="H386" s="206"/>
      <c r="I386" s="209"/>
      <c r="J386" s="210" t="e">
        <f>IF(H386='Rammetal og satser'!#REF!,IF(I386="ja","!",""),"")</f>
        <v>#REF!</v>
      </c>
    </row>
    <row r="387" spans="1:10" ht="16.2" x14ac:dyDescent="0.4">
      <c r="A387" s="13"/>
      <c r="B387" s="206"/>
      <c r="C387" s="280"/>
      <c r="D387" s="283" t="str">
        <f>IF(C387="","",VLOOKUP(C387,'Ark1'!$A$1:$C$496,2,FALSE))</f>
        <v/>
      </c>
      <c r="E387" s="281"/>
      <c r="F387" s="207"/>
      <c r="G387" s="208" t="e">
        <f>IF(D387=Opslag!$B$2,IF(F387 &gt; 0,"!",""),IF(D387=Opslag!$B$3,IF(F387 &gt; 0,"!",""),IF(D387=Opslag!$B$4,IF(F387 &gt; 0,"!",""),IF(D387=Opslag!#REF!,IF(F387 &gt; 0,"!",""),IF(D387=Opslag!#REF!,IF(F387 &gt; 0,"!",""),IF(D387=Opslag!#REF!,IF(F387 &gt; 0,"!",""),IF(D387=Opslag!#REF!,IF(F387 &gt; 0,"!",""),IF(D387=Opslag!#REF!,IF(F387 &gt; 0,"!",""),IF(D387=Opslag!#REF!,IF(F387 &gt; 0,"!",""),IF(D387=Opslag!#REF!,IF(F387 &gt; 0,"!",""),))))))))))</f>
        <v>#REF!</v>
      </c>
      <c r="H387" s="206"/>
      <c r="I387" s="209"/>
      <c r="J387" s="210" t="e">
        <f>IF(H387='Rammetal og satser'!#REF!,IF(I387="ja","!",""),"")</f>
        <v>#REF!</v>
      </c>
    </row>
    <row r="388" spans="1:10" ht="16.2" x14ac:dyDescent="0.4">
      <c r="A388" s="13"/>
      <c r="B388" s="206"/>
      <c r="C388" s="280"/>
      <c r="D388" s="283" t="str">
        <f>IF(C388="","",VLOOKUP(C388,'Ark1'!$A$1:$C$496,2,FALSE))</f>
        <v/>
      </c>
      <c r="E388" s="281"/>
      <c r="F388" s="207"/>
      <c r="G388" s="208" t="e">
        <f>IF(D388=Opslag!$B$2,IF(F388 &gt; 0,"!",""),IF(D388=Opslag!$B$3,IF(F388 &gt; 0,"!",""),IF(D388=Opslag!$B$4,IF(F388 &gt; 0,"!",""),IF(D388=Opslag!#REF!,IF(F388 &gt; 0,"!",""),IF(D388=Opslag!#REF!,IF(F388 &gt; 0,"!",""),IF(D388=Opslag!#REF!,IF(F388 &gt; 0,"!",""),IF(D388=Opslag!#REF!,IF(F388 &gt; 0,"!",""),IF(D388=Opslag!#REF!,IF(F388 &gt; 0,"!",""),IF(D388=Opslag!#REF!,IF(F388 &gt; 0,"!",""),IF(D388=Opslag!#REF!,IF(F388 &gt; 0,"!",""),))))))))))</f>
        <v>#REF!</v>
      </c>
      <c r="H388" s="206"/>
      <c r="I388" s="209"/>
      <c r="J388" s="210" t="e">
        <f>IF(H388='Rammetal og satser'!#REF!,IF(I388="ja","!",""),"")</f>
        <v>#REF!</v>
      </c>
    </row>
    <row r="389" spans="1:10" ht="16.2" x14ac:dyDescent="0.4">
      <c r="A389" s="13"/>
      <c r="B389" s="206"/>
      <c r="C389" s="280"/>
      <c r="D389" s="283" t="str">
        <f>IF(C389="","",VLOOKUP(C389,'Ark1'!$A$1:$C$496,2,FALSE))</f>
        <v/>
      </c>
      <c r="E389" s="281"/>
      <c r="F389" s="207"/>
      <c r="G389" s="208" t="e">
        <f>IF(D389=Opslag!$B$2,IF(F389 &gt; 0,"!",""),IF(D389=Opslag!$B$3,IF(F389 &gt; 0,"!",""),IF(D389=Opslag!$B$4,IF(F389 &gt; 0,"!",""),IF(D389=Opslag!#REF!,IF(F389 &gt; 0,"!",""),IF(D389=Opslag!#REF!,IF(F389 &gt; 0,"!",""),IF(D389=Opslag!#REF!,IF(F389 &gt; 0,"!",""),IF(D389=Opslag!#REF!,IF(F389 &gt; 0,"!",""),IF(D389=Opslag!#REF!,IF(F389 &gt; 0,"!",""),IF(D389=Opslag!#REF!,IF(F389 &gt; 0,"!",""),IF(D389=Opslag!#REF!,IF(F389 &gt; 0,"!",""),))))))))))</f>
        <v>#REF!</v>
      </c>
      <c r="H389" s="206"/>
      <c r="I389" s="209"/>
      <c r="J389" s="210" t="e">
        <f>IF(H389='Rammetal og satser'!#REF!,IF(I389="ja","!",""),"")</f>
        <v>#REF!</v>
      </c>
    </row>
    <row r="390" spans="1:10" ht="16.2" x14ac:dyDescent="0.4">
      <c r="A390" s="13"/>
      <c r="B390" s="206"/>
      <c r="C390" s="280"/>
      <c r="D390" s="283" t="str">
        <f>IF(C390="","",VLOOKUP(C390,'Ark1'!$A$1:$C$496,2,FALSE))</f>
        <v/>
      </c>
      <c r="E390" s="281"/>
      <c r="F390" s="207"/>
      <c r="G390" s="208" t="e">
        <f>IF(D390=Opslag!$B$2,IF(F390 &gt; 0,"!",""),IF(D390=Opslag!$B$3,IF(F390 &gt; 0,"!",""),IF(D390=Opslag!$B$4,IF(F390 &gt; 0,"!",""),IF(D390=Opslag!#REF!,IF(F390 &gt; 0,"!",""),IF(D390=Opslag!#REF!,IF(F390 &gt; 0,"!",""),IF(D390=Opslag!#REF!,IF(F390 &gt; 0,"!",""),IF(D390=Opslag!#REF!,IF(F390 &gt; 0,"!",""),IF(D390=Opslag!#REF!,IF(F390 &gt; 0,"!",""),IF(D390=Opslag!#REF!,IF(F390 &gt; 0,"!",""),IF(D390=Opslag!#REF!,IF(F390 &gt; 0,"!",""),))))))))))</f>
        <v>#REF!</v>
      </c>
      <c r="H390" s="206"/>
      <c r="I390" s="209"/>
      <c r="J390" s="210" t="e">
        <f>IF(H390='Rammetal og satser'!#REF!,IF(I390="ja","!",""),"")</f>
        <v>#REF!</v>
      </c>
    </row>
    <row r="391" spans="1:10" ht="16.2" x14ac:dyDescent="0.4">
      <c r="A391" s="13"/>
      <c r="B391" s="206"/>
      <c r="C391" s="280"/>
      <c r="D391" s="283" t="str">
        <f>IF(C391="","",VLOOKUP(C391,'Ark1'!$A$1:$C$496,2,FALSE))</f>
        <v/>
      </c>
      <c r="E391" s="281"/>
      <c r="F391" s="207"/>
      <c r="G391" s="208" t="e">
        <f>IF(D391=Opslag!$B$2,IF(F391 &gt; 0,"!",""),IF(D391=Opslag!$B$3,IF(F391 &gt; 0,"!",""),IF(D391=Opslag!$B$4,IF(F391 &gt; 0,"!",""),IF(D391=Opslag!#REF!,IF(F391 &gt; 0,"!",""),IF(D391=Opslag!#REF!,IF(F391 &gt; 0,"!",""),IF(D391=Opslag!#REF!,IF(F391 &gt; 0,"!",""),IF(D391=Opslag!#REF!,IF(F391 &gt; 0,"!",""),IF(D391=Opslag!#REF!,IF(F391 &gt; 0,"!",""),IF(D391=Opslag!#REF!,IF(F391 &gt; 0,"!",""),IF(D391=Opslag!#REF!,IF(F391 &gt; 0,"!",""),))))))))))</f>
        <v>#REF!</v>
      </c>
      <c r="H391" s="206"/>
      <c r="I391" s="209"/>
      <c r="J391" s="210" t="e">
        <f>IF(H391='Rammetal og satser'!#REF!,IF(I391="ja","!",""),"")</f>
        <v>#REF!</v>
      </c>
    </row>
    <row r="392" spans="1:10" ht="16.2" x14ac:dyDescent="0.4">
      <c r="A392" s="13"/>
      <c r="B392" s="206"/>
      <c r="C392" s="280"/>
      <c r="D392" s="283" t="str">
        <f>IF(C392="","",VLOOKUP(C392,'Ark1'!$A$1:$C$496,2,FALSE))</f>
        <v/>
      </c>
      <c r="E392" s="281"/>
      <c r="F392" s="207"/>
      <c r="G392" s="208" t="e">
        <f>IF(D392=Opslag!$B$2,IF(F392 &gt; 0,"!",""),IF(D392=Opslag!$B$3,IF(F392 &gt; 0,"!",""),IF(D392=Opslag!$B$4,IF(F392 &gt; 0,"!",""),IF(D392=Opslag!#REF!,IF(F392 &gt; 0,"!",""),IF(D392=Opslag!#REF!,IF(F392 &gt; 0,"!",""),IF(D392=Opslag!#REF!,IF(F392 &gt; 0,"!",""),IF(D392=Opslag!#REF!,IF(F392 &gt; 0,"!",""),IF(D392=Opslag!#REF!,IF(F392 &gt; 0,"!",""),IF(D392=Opslag!#REF!,IF(F392 &gt; 0,"!",""),IF(D392=Opslag!#REF!,IF(F392 &gt; 0,"!",""),))))))))))</f>
        <v>#REF!</v>
      </c>
      <c r="H392" s="206"/>
      <c r="I392" s="209"/>
      <c r="J392" s="210" t="e">
        <f>IF(H392='Rammetal og satser'!#REF!,IF(I392="ja","!",""),"")</f>
        <v>#REF!</v>
      </c>
    </row>
    <row r="393" spans="1:10" ht="16.2" x14ac:dyDescent="0.4">
      <c r="A393" s="13"/>
      <c r="B393" s="206"/>
      <c r="C393" s="280"/>
      <c r="D393" s="283" t="str">
        <f>IF(C393="","",VLOOKUP(C393,'Ark1'!$A$1:$C$496,2,FALSE))</f>
        <v/>
      </c>
      <c r="E393" s="281"/>
      <c r="F393" s="207"/>
      <c r="G393" s="208" t="e">
        <f>IF(D393=Opslag!$B$2,IF(F393 &gt; 0,"!",""),IF(D393=Opslag!$B$3,IF(F393 &gt; 0,"!",""),IF(D393=Opslag!$B$4,IF(F393 &gt; 0,"!",""),IF(D393=Opslag!#REF!,IF(F393 &gt; 0,"!",""),IF(D393=Opslag!#REF!,IF(F393 &gt; 0,"!",""),IF(D393=Opslag!#REF!,IF(F393 &gt; 0,"!",""),IF(D393=Opslag!#REF!,IF(F393 &gt; 0,"!",""),IF(D393=Opslag!#REF!,IF(F393 &gt; 0,"!",""),IF(D393=Opslag!#REF!,IF(F393 &gt; 0,"!",""),IF(D393=Opslag!#REF!,IF(F393 &gt; 0,"!",""),))))))))))</f>
        <v>#REF!</v>
      </c>
      <c r="H393" s="206"/>
      <c r="I393" s="209"/>
      <c r="J393" s="210" t="e">
        <f>IF(H393='Rammetal og satser'!#REF!,IF(I393="ja","!",""),"")</f>
        <v>#REF!</v>
      </c>
    </row>
    <row r="394" spans="1:10" ht="16.2" x14ac:dyDescent="0.4">
      <c r="A394" s="13"/>
      <c r="B394" s="206"/>
      <c r="C394" s="280"/>
      <c r="D394" s="283" t="str">
        <f>IF(C394="","",VLOOKUP(C394,'Ark1'!$A$1:$C$496,2,FALSE))</f>
        <v/>
      </c>
      <c r="E394" s="281"/>
      <c r="F394" s="207"/>
      <c r="G394" s="208" t="e">
        <f>IF(D394=Opslag!$B$2,IF(F394 &gt; 0,"!",""),IF(D394=Opslag!$B$3,IF(F394 &gt; 0,"!",""),IF(D394=Opslag!$B$4,IF(F394 &gt; 0,"!",""),IF(D394=Opslag!#REF!,IF(F394 &gt; 0,"!",""),IF(D394=Opslag!#REF!,IF(F394 &gt; 0,"!",""),IF(D394=Opslag!#REF!,IF(F394 &gt; 0,"!",""),IF(D394=Opslag!#REF!,IF(F394 &gt; 0,"!",""),IF(D394=Opslag!#REF!,IF(F394 &gt; 0,"!",""),IF(D394=Opslag!#REF!,IF(F394 &gt; 0,"!",""),IF(D394=Opslag!#REF!,IF(F394 &gt; 0,"!",""),))))))))))</f>
        <v>#REF!</v>
      </c>
      <c r="H394" s="206"/>
      <c r="I394" s="209"/>
      <c r="J394" s="210" t="e">
        <f>IF(H394='Rammetal og satser'!#REF!,IF(I394="ja","!",""),"")</f>
        <v>#REF!</v>
      </c>
    </row>
    <row r="395" spans="1:10" ht="16.2" x14ac:dyDescent="0.4">
      <c r="A395" s="13"/>
      <c r="B395" s="206"/>
      <c r="C395" s="280"/>
      <c r="D395" s="283" t="str">
        <f>IF(C395="","",VLOOKUP(C395,'Ark1'!$A$1:$C$496,2,FALSE))</f>
        <v/>
      </c>
      <c r="E395" s="281"/>
      <c r="F395" s="207"/>
      <c r="G395" s="208" t="e">
        <f>IF(D395=Opslag!$B$2,IF(F395 &gt; 0,"!",""),IF(D395=Opslag!$B$3,IF(F395 &gt; 0,"!",""),IF(D395=Opslag!$B$4,IF(F395 &gt; 0,"!",""),IF(D395=Opslag!#REF!,IF(F395 &gt; 0,"!",""),IF(D395=Opslag!#REF!,IF(F395 &gt; 0,"!",""),IF(D395=Opslag!#REF!,IF(F395 &gt; 0,"!",""),IF(D395=Opslag!#REF!,IF(F395 &gt; 0,"!",""),IF(D395=Opslag!#REF!,IF(F395 &gt; 0,"!",""),IF(D395=Opslag!#REF!,IF(F395 &gt; 0,"!",""),IF(D395=Opslag!#REF!,IF(F395 &gt; 0,"!",""),))))))))))</f>
        <v>#REF!</v>
      </c>
      <c r="H395" s="206"/>
      <c r="I395" s="209"/>
      <c r="J395" s="210" t="e">
        <f>IF(H395='Rammetal og satser'!#REF!,IF(I395="ja","!",""),"")</f>
        <v>#REF!</v>
      </c>
    </row>
    <row r="396" spans="1:10" ht="16.2" x14ac:dyDescent="0.4">
      <c r="A396" s="13"/>
      <c r="B396" s="206"/>
      <c r="C396" s="280"/>
      <c r="D396" s="283" t="str">
        <f>IF(C396="","",VLOOKUP(C396,'Ark1'!$A$1:$C$496,2,FALSE))</f>
        <v/>
      </c>
      <c r="E396" s="281"/>
      <c r="F396" s="207"/>
      <c r="G396" s="208" t="e">
        <f>IF(D396=Opslag!$B$2,IF(F396 &gt; 0,"!",""),IF(D396=Opslag!$B$3,IF(F396 &gt; 0,"!",""),IF(D396=Opslag!$B$4,IF(F396 &gt; 0,"!",""),IF(D396=Opslag!#REF!,IF(F396 &gt; 0,"!",""),IF(D396=Opslag!#REF!,IF(F396 &gt; 0,"!",""),IF(D396=Opslag!#REF!,IF(F396 &gt; 0,"!",""),IF(D396=Opslag!#REF!,IF(F396 &gt; 0,"!",""),IF(D396=Opslag!#REF!,IF(F396 &gt; 0,"!",""),IF(D396=Opslag!#REF!,IF(F396 &gt; 0,"!",""),IF(D396=Opslag!#REF!,IF(F396 &gt; 0,"!",""),))))))))))</f>
        <v>#REF!</v>
      </c>
      <c r="H396" s="206"/>
      <c r="I396" s="209"/>
      <c r="J396" s="210" t="e">
        <f>IF(H396='Rammetal og satser'!#REF!,IF(I396="ja","!",""),"")</f>
        <v>#REF!</v>
      </c>
    </row>
    <row r="397" spans="1:10" ht="16.2" x14ac:dyDescent="0.4">
      <c r="A397" s="13"/>
      <c r="B397" s="206"/>
      <c r="C397" s="280"/>
      <c r="D397" s="283" t="str">
        <f>IF(C397="","",VLOOKUP(C397,'Ark1'!$A$1:$C$496,2,FALSE))</f>
        <v/>
      </c>
      <c r="E397" s="281"/>
      <c r="F397" s="207"/>
      <c r="G397" s="208" t="e">
        <f>IF(D397=Opslag!$B$2,IF(F397 &gt; 0,"!",""),IF(D397=Opslag!$B$3,IF(F397 &gt; 0,"!",""),IF(D397=Opslag!$B$4,IF(F397 &gt; 0,"!",""),IF(D397=Opslag!#REF!,IF(F397 &gt; 0,"!",""),IF(D397=Opslag!#REF!,IF(F397 &gt; 0,"!",""),IF(D397=Opslag!#REF!,IF(F397 &gt; 0,"!",""),IF(D397=Opslag!#REF!,IF(F397 &gt; 0,"!",""),IF(D397=Opslag!#REF!,IF(F397 &gt; 0,"!",""),IF(D397=Opslag!#REF!,IF(F397 &gt; 0,"!",""),IF(D397=Opslag!#REF!,IF(F397 &gt; 0,"!",""),))))))))))</f>
        <v>#REF!</v>
      </c>
      <c r="H397" s="206"/>
      <c r="I397" s="209"/>
      <c r="J397" s="210" t="e">
        <f>IF(H397='Rammetal og satser'!#REF!,IF(I397="ja","!",""),"")</f>
        <v>#REF!</v>
      </c>
    </row>
    <row r="398" spans="1:10" ht="16.2" x14ac:dyDescent="0.4">
      <c r="A398" s="13"/>
      <c r="B398" s="206"/>
      <c r="C398" s="280"/>
      <c r="D398" s="283" t="str">
        <f>IF(C398="","",VLOOKUP(C398,'Ark1'!$A$1:$C$496,2,FALSE))</f>
        <v/>
      </c>
      <c r="E398" s="281"/>
      <c r="F398" s="207"/>
      <c r="G398" s="208" t="e">
        <f>IF(D398=Opslag!$B$2,IF(F398 &gt; 0,"!",""),IF(D398=Opslag!$B$3,IF(F398 &gt; 0,"!",""),IF(D398=Opslag!$B$4,IF(F398 &gt; 0,"!",""),IF(D398=Opslag!#REF!,IF(F398 &gt; 0,"!",""),IF(D398=Opslag!#REF!,IF(F398 &gt; 0,"!",""),IF(D398=Opslag!#REF!,IF(F398 &gt; 0,"!",""),IF(D398=Opslag!#REF!,IF(F398 &gt; 0,"!",""),IF(D398=Opslag!#REF!,IF(F398 &gt; 0,"!",""),IF(D398=Opslag!#REF!,IF(F398 &gt; 0,"!",""),IF(D398=Opslag!#REF!,IF(F398 &gt; 0,"!",""),))))))))))</f>
        <v>#REF!</v>
      </c>
      <c r="H398" s="206"/>
      <c r="I398" s="209"/>
      <c r="J398" s="210" t="e">
        <f>IF(H398='Rammetal og satser'!#REF!,IF(I398="ja","!",""),"")</f>
        <v>#REF!</v>
      </c>
    </row>
    <row r="399" spans="1:10" ht="16.2" x14ac:dyDescent="0.4">
      <c r="A399" s="13"/>
      <c r="B399" s="206"/>
      <c r="C399" s="280"/>
      <c r="D399" s="283" t="str">
        <f>IF(C399="","",VLOOKUP(C399,'Ark1'!$A$1:$C$496,2,FALSE))</f>
        <v/>
      </c>
      <c r="E399" s="281"/>
      <c r="F399" s="207"/>
      <c r="G399" s="208" t="e">
        <f>IF(D399=Opslag!$B$2,IF(F399 &gt; 0,"!",""),IF(D399=Opslag!$B$3,IF(F399 &gt; 0,"!",""),IF(D399=Opslag!$B$4,IF(F399 &gt; 0,"!",""),IF(D399=Opslag!#REF!,IF(F399 &gt; 0,"!",""),IF(D399=Opslag!#REF!,IF(F399 &gt; 0,"!",""),IF(D399=Opslag!#REF!,IF(F399 &gt; 0,"!",""),IF(D399=Opslag!#REF!,IF(F399 &gt; 0,"!",""),IF(D399=Opslag!#REF!,IF(F399 &gt; 0,"!",""),IF(D399=Opslag!#REF!,IF(F399 &gt; 0,"!",""),IF(D399=Opslag!#REF!,IF(F399 &gt; 0,"!",""),))))))))))</f>
        <v>#REF!</v>
      </c>
      <c r="H399" s="206"/>
      <c r="I399" s="209"/>
      <c r="J399" s="210" t="e">
        <f>IF(H399='Rammetal og satser'!#REF!,IF(I399="ja","!",""),"")</f>
        <v>#REF!</v>
      </c>
    </row>
    <row r="400" spans="1:10" ht="16.2" x14ac:dyDescent="0.4">
      <c r="A400" s="13"/>
      <c r="B400" s="206"/>
      <c r="C400" s="280"/>
      <c r="D400" s="283" t="str">
        <f>IF(C400="","",VLOOKUP(C400,'Ark1'!$A$1:$C$496,2,FALSE))</f>
        <v/>
      </c>
      <c r="E400" s="281"/>
      <c r="F400" s="207"/>
      <c r="G400" s="208" t="e">
        <f>IF(D400=Opslag!$B$2,IF(F400 &gt; 0,"!",""),IF(D400=Opslag!$B$3,IF(F400 &gt; 0,"!",""),IF(D400=Opslag!$B$4,IF(F400 &gt; 0,"!",""),IF(D400=Opslag!#REF!,IF(F400 &gt; 0,"!",""),IF(D400=Opslag!#REF!,IF(F400 &gt; 0,"!",""),IF(D400=Opslag!#REF!,IF(F400 &gt; 0,"!",""),IF(D400=Opslag!#REF!,IF(F400 &gt; 0,"!",""),IF(D400=Opslag!#REF!,IF(F400 &gt; 0,"!",""),IF(D400=Opslag!#REF!,IF(F400 &gt; 0,"!",""),IF(D400=Opslag!#REF!,IF(F400 &gt; 0,"!",""),))))))))))</f>
        <v>#REF!</v>
      </c>
      <c r="H400" s="206"/>
      <c r="I400" s="209"/>
      <c r="J400" s="210" t="e">
        <f>IF(H400='Rammetal og satser'!#REF!,IF(I400="ja","!",""),"")</f>
        <v>#REF!</v>
      </c>
    </row>
    <row r="401" spans="1:10" ht="16.2" x14ac:dyDescent="0.4">
      <c r="A401" s="13"/>
      <c r="B401" s="206"/>
      <c r="C401" s="280"/>
      <c r="D401" s="283" t="str">
        <f>IF(C401="","",VLOOKUP(C401,'Ark1'!$A$1:$C$496,2,FALSE))</f>
        <v/>
      </c>
      <c r="E401" s="281"/>
      <c r="F401" s="207"/>
      <c r="G401" s="208" t="e">
        <f>IF(D401=Opslag!$B$2,IF(F401 &gt; 0,"!",""),IF(D401=Opslag!$B$3,IF(F401 &gt; 0,"!",""),IF(D401=Opslag!$B$4,IF(F401 &gt; 0,"!",""),IF(D401=Opslag!#REF!,IF(F401 &gt; 0,"!",""),IF(D401=Opslag!#REF!,IF(F401 &gt; 0,"!",""),IF(D401=Opslag!#REF!,IF(F401 &gt; 0,"!",""),IF(D401=Opslag!#REF!,IF(F401 &gt; 0,"!",""),IF(D401=Opslag!#REF!,IF(F401 &gt; 0,"!",""),IF(D401=Opslag!#REF!,IF(F401 &gt; 0,"!",""),IF(D401=Opslag!#REF!,IF(F401 &gt; 0,"!",""),))))))))))</f>
        <v>#REF!</v>
      </c>
      <c r="H401" s="206"/>
      <c r="I401" s="209"/>
      <c r="J401" s="210" t="e">
        <f>IF(H401='Rammetal og satser'!#REF!,IF(I401="ja","!",""),"")</f>
        <v>#REF!</v>
      </c>
    </row>
    <row r="402" spans="1:10" ht="16.2" x14ac:dyDescent="0.4">
      <c r="A402" s="13"/>
      <c r="B402" s="206"/>
      <c r="C402" s="280"/>
      <c r="D402" s="283" t="str">
        <f>IF(C402="","",VLOOKUP(C402,'Ark1'!$A$1:$C$496,2,FALSE))</f>
        <v/>
      </c>
      <c r="E402" s="281"/>
      <c r="F402" s="207"/>
      <c r="G402" s="208" t="e">
        <f>IF(D402=Opslag!$B$2,IF(F402 &gt; 0,"!",""),IF(D402=Opslag!$B$3,IF(F402 &gt; 0,"!",""),IF(D402=Opslag!$B$4,IF(F402 &gt; 0,"!",""),IF(D402=Opslag!#REF!,IF(F402 &gt; 0,"!",""),IF(D402=Opslag!#REF!,IF(F402 &gt; 0,"!",""),IF(D402=Opslag!#REF!,IF(F402 &gt; 0,"!",""),IF(D402=Opslag!#REF!,IF(F402 &gt; 0,"!",""),IF(D402=Opslag!#REF!,IF(F402 &gt; 0,"!",""),IF(D402=Opslag!#REF!,IF(F402 &gt; 0,"!",""),IF(D402=Opslag!#REF!,IF(F402 &gt; 0,"!",""),))))))))))</f>
        <v>#REF!</v>
      </c>
      <c r="H402" s="206"/>
      <c r="I402" s="209"/>
      <c r="J402" s="210" t="e">
        <f>IF(H402='Rammetal og satser'!#REF!,IF(I402="ja","!",""),"")</f>
        <v>#REF!</v>
      </c>
    </row>
    <row r="403" spans="1:10" ht="16.2" x14ac:dyDescent="0.4">
      <c r="A403" s="13"/>
      <c r="B403" s="206"/>
      <c r="C403" s="280"/>
      <c r="D403" s="283" t="str">
        <f>IF(C403="","",VLOOKUP(C403,'Ark1'!$A$1:$C$496,2,FALSE))</f>
        <v/>
      </c>
      <c r="E403" s="281"/>
      <c r="F403" s="207"/>
      <c r="G403" s="208" t="e">
        <f>IF(D403=Opslag!$B$2,IF(F403 &gt; 0,"!",""),IF(D403=Opslag!$B$3,IF(F403 &gt; 0,"!",""),IF(D403=Opslag!$B$4,IF(F403 &gt; 0,"!",""),IF(D403=Opslag!#REF!,IF(F403 &gt; 0,"!",""),IF(D403=Opslag!#REF!,IF(F403 &gt; 0,"!",""),IF(D403=Opslag!#REF!,IF(F403 &gt; 0,"!",""),IF(D403=Opslag!#REF!,IF(F403 &gt; 0,"!",""),IF(D403=Opslag!#REF!,IF(F403 &gt; 0,"!",""),IF(D403=Opslag!#REF!,IF(F403 &gt; 0,"!",""),IF(D403=Opslag!#REF!,IF(F403 &gt; 0,"!",""),))))))))))</f>
        <v>#REF!</v>
      </c>
      <c r="H403" s="206"/>
      <c r="I403" s="209"/>
      <c r="J403" s="210" t="e">
        <f>IF(H403='Rammetal og satser'!#REF!,IF(I403="ja","!",""),"")</f>
        <v>#REF!</v>
      </c>
    </row>
    <row r="404" spans="1:10" ht="16.2" x14ac:dyDescent="0.4">
      <c r="A404" s="13"/>
      <c r="B404" s="206"/>
      <c r="C404" s="280"/>
      <c r="D404" s="283" t="str">
        <f>IF(C404="","",VLOOKUP(C404,'Ark1'!$A$1:$C$496,2,FALSE))</f>
        <v/>
      </c>
      <c r="E404" s="281"/>
      <c r="F404" s="207"/>
      <c r="G404" s="208" t="e">
        <f>IF(D404=Opslag!$B$2,IF(F404 &gt; 0,"!",""),IF(D404=Opslag!$B$3,IF(F404 &gt; 0,"!",""),IF(D404=Opslag!$B$4,IF(F404 &gt; 0,"!",""),IF(D404=Opslag!#REF!,IF(F404 &gt; 0,"!",""),IF(D404=Opslag!#REF!,IF(F404 &gt; 0,"!",""),IF(D404=Opslag!#REF!,IF(F404 &gt; 0,"!",""),IF(D404=Opslag!#REF!,IF(F404 &gt; 0,"!",""),IF(D404=Opslag!#REF!,IF(F404 &gt; 0,"!",""),IF(D404=Opslag!#REF!,IF(F404 &gt; 0,"!",""),IF(D404=Opslag!#REF!,IF(F404 &gt; 0,"!",""),))))))))))</f>
        <v>#REF!</v>
      </c>
      <c r="H404" s="206"/>
      <c r="I404" s="209"/>
      <c r="J404" s="210" t="e">
        <f>IF(H404='Rammetal og satser'!#REF!,IF(I404="ja","!",""),"")</f>
        <v>#REF!</v>
      </c>
    </row>
    <row r="405" spans="1:10" ht="16.2" x14ac:dyDescent="0.4">
      <c r="A405" s="13"/>
      <c r="B405" s="206"/>
      <c r="C405" s="280"/>
      <c r="D405" s="283" t="str">
        <f>IF(C405="","",VLOOKUP(C405,'Ark1'!$A$1:$C$496,2,FALSE))</f>
        <v/>
      </c>
      <c r="E405" s="281"/>
      <c r="F405" s="207"/>
      <c r="G405" s="208" t="e">
        <f>IF(D405=Opslag!$B$2,IF(F405 &gt; 0,"!",""),IF(D405=Opslag!$B$3,IF(F405 &gt; 0,"!",""),IF(D405=Opslag!$B$4,IF(F405 &gt; 0,"!",""),IF(D405=Opslag!#REF!,IF(F405 &gt; 0,"!",""),IF(D405=Opslag!#REF!,IF(F405 &gt; 0,"!",""),IF(D405=Opslag!#REF!,IF(F405 &gt; 0,"!",""),IF(D405=Opslag!#REF!,IF(F405 &gt; 0,"!",""),IF(D405=Opslag!#REF!,IF(F405 &gt; 0,"!",""),IF(D405=Opslag!#REF!,IF(F405 &gt; 0,"!",""),IF(D405=Opslag!#REF!,IF(F405 &gt; 0,"!",""),))))))))))</f>
        <v>#REF!</v>
      </c>
      <c r="H405" s="206"/>
      <c r="I405" s="209"/>
      <c r="J405" s="210" t="e">
        <f>IF(H405='Rammetal og satser'!#REF!,IF(I405="ja","!",""),"")</f>
        <v>#REF!</v>
      </c>
    </row>
    <row r="406" spans="1:10" ht="16.2" x14ac:dyDescent="0.4">
      <c r="A406" s="13"/>
      <c r="B406" s="206"/>
      <c r="C406" s="280"/>
      <c r="D406" s="283" t="str">
        <f>IF(C406="","",VLOOKUP(C406,'Ark1'!$A$1:$C$496,2,FALSE))</f>
        <v/>
      </c>
      <c r="E406" s="281"/>
      <c r="F406" s="207"/>
      <c r="G406" s="208" t="e">
        <f>IF(D406=Opslag!$B$2,IF(F406 &gt; 0,"!",""),IF(D406=Opslag!$B$3,IF(F406 &gt; 0,"!",""),IF(D406=Opslag!$B$4,IF(F406 &gt; 0,"!",""),IF(D406=Opslag!#REF!,IF(F406 &gt; 0,"!",""),IF(D406=Opslag!#REF!,IF(F406 &gt; 0,"!",""),IF(D406=Opslag!#REF!,IF(F406 &gt; 0,"!",""),IF(D406=Opslag!#REF!,IF(F406 &gt; 0,"!",""),IF(D406=Opslag!#REF!,IF(F406 &gt; 0,"!",""),IF(D406=Opslag!#REF!,IF(F406 &gt; 0,"!",""),IF(D406=Opslag!#REF!,IF(F406 &gt; 0,"!",""),))))))))))</f>
        <v>#REF!</v>
      </c>
      <c r="H406" s="206"/>
      <c r="I406" s="209"/>
      <c r="J406" s="210" t="e">
        <f>IF(H406='Rammetal og satser'!#REF!,IF(I406="ja","!",""),"")</f>
        <v>#REF!</v>
      </c>
    </row>
    <row r="407" spans="1:10" ht="16.2" x14ac:dyDescent="0.4">
      <c r="A407" s="13"/>
      <c r="B407" s="206"/>
      <c r="C407" s="280"/>
      <c r="D407" s="283" t="str">
        <f>IF(C407="","",VLOOKUP(C407,'Ark1'!$A$1:$C$496,2,FALSE))</f>
        <v/>
      </c>
      <c r="E407" s="281"/>
      <c r="F407" s="207"/>
      <c r="G407" s="208" t="e">
        <f>IF(D407=Opslag!$B$2,IF(F407 &gt; 0,"!",""),IF(D407=Opslag!$B$3,IF(F407 &gt; 0,"!",""),IF(D407=Opslag!$B$4,IF(F407 &gt; 0,"!",""),IF(D407=Opslag!#REF!,IF(F407 &gt; 0,"!",""),IF(D407=Opslag!#REF!,IF(F407 &gt; 0,"!",""),IF(D407=Opslag!#REF!,IF(F407 &gt; 0,"!",""),IF(D407=Opslag!#REF!,IF(F407 &gt; 0,"!",""),IF(D407=Opslag!#REF!,IF(F407 &gt; 0,"!",""),IF(D407=Opslag!#REF!,IF(F407 &gt; 0,"!",""),IF(D407=Opslag!#REF!,IF(F407 &gt; 0,"!",""),))))))))))</f>
        <v>#REF!</v>
      </c>
      <c r="H407" s="206"/>
      <c r="I407" s="209"/>
      <c r="J407" s="210" t="e">
        <f>IF(H407='Rammetal og satser'!#REF!,IF(I407="ja","!",""),"")</f>
        <v>#REF!</v>
      </c>
    </row>
    <row r="408" spans="1:10" ht="16.2" x14ac:dyDescent="0.4">
      <c r="A408" s="13"/>
      <c r="B408" s="206"/>
      <c r="C408" s="280"/>
      <c r="D408" s="283" t="str">
        <f>IF(C408="","",VLOOKUP(C408,'Ark1'!$A$1:$C$496,2,FALSE))</f>
        <v/>
      </c>
      <c r="E408" s="281"/>
      <c r="F408" s="207"/>
      <c r="G408" s="208" t="e">
        <f>IF(D408=Opslag!$B$2,IF(F408 &gt; 0,"!",""),IF(D408=Opslag!$B$3,IF(F408 &gt; 0,"!",""),IF(D408=Opslag!$B$4,IF(F408 &gt; 0,"!",""),IF(D408=Opslag!#REF!,IF(F408 &gt; 0,"!",""),IF(D408=Opslag!#REF!,IF(F408 &gt; 0,"!",""),IF(D408=Opslag!#REF!,IF(F408 &gt; 0,"!",""),IF(D408=Opslag!#REF!,IF(F408 &gt; 0,"!",""),IF(D408=Opslag!#REF!,IF(F408 &gt; 0,"!",""),IF(D408=Opslag!#REF!,IF(F408 &gt; 0,"!",""),IF(D408=Opslag!#REF!,IF(F408 &gt; 0,"!",""),))))))))))</f>
        <v>#REF!</v>
      </c>
      <c r="H408" s="206"/>
      <c r="I408" s="209"/>
      <c r="J408" s="210" t="e">
        <f>IF(H408='Rammetal og satser'!#REF!,IF(I408="ja","!",""),"")</f>
        <v>#REF!</v>
      </c>
    </row>
    <row r="409" spans="1:10" ht="16.2" x14ac:dyDescent="0.4">
      <c r="A409" s="13"/>
      <c r="B409" s="206"/>
      <c r="C409" s="280"/>
      <c r="D409" s="283" t="str">
        <f>IF(C409="","",VLOOKUP(C409,'Ark1'!$A$1:$C$496,2,FALSE))</f>
        <v/>
      </c>
      <c r="E409" s="281"/>
      <c r="F409" s="207"/>
      <c r="G409" s="208" t="e">
        <f>IF(D409=Opslag!$B$2,IF(F409 &gt; 0,"!",""),IF(D409=Opslag!$B$3,IF(F409 &gt; 0,"!",""),IF(D409=Opslag!$B$4,IF(F409 &gt; 0,"!",""),IF(D409=Opslag!#REF!,IF(F409 &gt; 0,"!",""),IF(D409=Opslag!#REF!,IF(F409 &gt; 0,"!",""),IF(D409=Opslag!#REF!,IF(F409 &gt; 0,"!",""),IF(D409=Opslag!#REF!,IF(F409 &gt; 0,"!",""),IF(D409=Opslag!#REF!,IF(F409 &gt; 0,"!",""),IF(D409=Opslag!#REF!,IF(F409 &gt; 0,"!",""),IF(D409=Opslag!#REF!,IF(F409 &gt; 0,"!",""),))))))))))</f>
        <v>#REF!</v>
      </c>
      <c r="H409" s="206"/>
      <c r="I409" s="209"/>
      <c r="J409" s="210" t="e">
        <f>IF(H409='Rammetal og satser'!#REF!,IF(I409="ja","!",""),"")</f>
        <v>#REF!</v>
      </c>
    </row>
    <row r="410" spans="1:10" ht="16.2" x14ac:dyDescent="0.4">
      <c r="A410" s="13"/>
      <c r="B410" s="206"/>
      <c r="C410" s="280"/>
      <c r="D410" s="283" t="str">
        <f>IF(C410="","",VLOOKUP(C410,'Ark1'!$A$1:$C$496,2,FALSE))</f>
        <v/>
      </c>
      <c r="E410" s="281"/>
      <c r="F410" s="207"/>
      <c r="G410" s="208" t="e">
        <f>IF(D410=Opslag!$B$2,IF(F410 &gt; 0,"!",""),IF(D410=Opslag!$B$3,IF(F410 &gt; 0,"!",""),IF(D410=Opslag!$B$4,IF(F410 &gt; 0,"!",""),IF(D410=Opslag!#REF!,IF(F410 &gt; 0,"!",""),IF(D410=Opslag!#REF!,IF(F410 &gt; 0,"!",""),IF(D410=Opslag!#REF!,IF(F410 &gt; 0,"!",""),IF(D410=Opslag!#REF!,IF(F410 &gt; 0,"!",""),IF(D410=Opslag!#REF!,IF(F410 &gt; 0,"!",""),IF(D410=Opslag!#REF!,IF(F410 &gt; 0,"!",""),IF(D410=Opslag!#REF!,IF(F410 &gt; 0,"!",""),))))))))))</f>
        <v>#REF!</v>
      </c>
      <c r="H410" s="206"/>
      <c r="I410" s="209"/>
      <c r="J410" s="210" t="e">
        <f>IF(H410='Rammetal og satser'!#REF!,IF(I410="ja","!",""),"")</f>
        <v>#REF!</v>
      </c>
    </row>
    <row r="411" spans="1:10" ht="16.2" x14ac:dyDescent="0.4">
      <c r="A411" s="13"/>
      <c r="B411" s="206"/>
      <c r="C411" s="280"/>
      <c r="D411" s="283" t="str">
        <f>IF(C411="","",VLOOKUP(C411,'Ark1'!$A$1:$C$496,2,FALSE))</f>
        <v/>
      </c>
      <c r="E411" s="281"/>
      <c r="F411" s="207"/>
      <c r="G411" s="208" t="e">
        <f>IF(D411=Opslag!$B$2,IF(F411 &gt; 0,"!",""),IF(D411=Opslag!$B$3,IF(F411 &gt; 0,"!",""),IF(D411=Opslag!$B$4,IF(F411 &gt; 0,"!",""),IF(D411=Opslag!#REF!,IF(F411 &gt; 0,"!",""),IF(D411=Opslag!#REF!,IF(F411 &gt; 0,"!",""),IF(D411=Opslag!#REF!,IF(F411 &gt; 0,"!",""),IF(D411=Opslag!#REF!,IF(F411 &gt; 0,"!",""),IF(D411=Opslag!#REF!,IF(F411 &gt; 0,"!",""),IF(D411=Opslag!#REF!,IF(F411 &gt; 0,"!",""),IF(D411=Opslag!#REF!,IF(F411 &gt; 0,"!",""),))))))))))</f>
        <v>#REF!</v>
      </c>
      <c r="H411" s="206"/>
      <c r="I411" s="209"/>
      <c r="J411" s="210" t="e">
        <f>IF(H411='Rammetal og satser'!#REF!,IF(I411="ja","!",""),"")</f>
        <v>#REF!</v>
      </c>
    </row>
    <row r="412" spans="1:10" ht="16.2" x14ac:dyDescent="0.4">
      <c r="A412" s="13"/>
      <c r="B412" s="206"/>
      <c r="C412" s="280"/>
      <c r="D412" s="283" t="str">
        <f>IF(C412="","",VLOOKUP(C412,'Ark1'!$A$1:$C$496,2,FALSE))</f>
        <v/>
      </c>
      <c r="E412" s="281"/>
      <c r="F412" s="207"/>
      <c r="G412" s="208" t="e">
        <f>IF(D412=Opslag!$B$2,IF(F412 &gt; 0,"!",""),IF(D412=Opslag!$B$3,IF(F412 &gt; 0,"!",""),IF(D412=Opslag!$B$4,IF(F412 &gt; 0,"!",""),IF(D412=Opslag!#REF!,IF(F412 &gt; 0,"!",""),IF(D412=Opslag!#REF!,IF(F412 &gt; 0,"!",""),IF(D412=Opslag!#REF!,IF(F412 &gt; 0,"!",""),IF(D412=Opslag!#REF!,IF(F412 &gt; 0,"!",""),IF(D412=Opslag!#REF!,IF(F412 &gt; 0,"!",""),IF(D412=Opslag!#REF!,IF(F412 &gt; 0,"!",""),IF(D412=Opslag!#REF!,IF(F412 &gt; 0,"!",""),))))))))))</f>
        <v>#REF!</v>
      </c>
      <c r="H412" s="206"/>
      <c r="I412" s="209"/>
      <c r="J412" s="210" t="e">
        <f>IF(H412='Rammetal og satser'!#REF!,IF(I412="ja","!",""),"")</f>
        <v>#REF!</v>
      </c>
    </row>
    <row r="413" spans="1:10" ht="16.2" x14ac:dyDescent="0.4">
      <c r="A413" s="13"/>
      <c r="B413" s="206"/>
      <c r="C413" s="280"/>
      <c r="D413" s="283" t="str">
        <f>IF(C413="","",VLOOKUP(C413,'Ark1'!$A$1:$C$496,2,FALSE))</f>
        <v/>
      </c>
      <c r="E413" s="281"/>
      <c r="F413" s="207"/>
      <c r="G413" s="208" t="e">
        <f>IF(D413=Opslag!$B$2,IF(F413 &gt; 0,"!",""),IF(D413=Opslag!$B$3,IF(F413 &gt; 0,"!",""),IF(D413=Opslag!$B$4,IF(F413 &gt; 0,"!",""),IF(D413=Opslag!#REF!,IF(F413 &gt; 0,"!",""),IF(D413=Opslag!#REF!,IF(F413 &gt; 0,"!",""),IF(D413=Opslag!#REF!,IF(F413 &gt; 0,"!",""),IF(D413=Opslag!#REF!,IF(F413 &gt; 0,"!",""),IF(D413=Opslag!#REF!,IF(F413 &gt; 0,"!",""),IF(D413=Opslag!#REF!,IF(F413 &gt; 0,"!",""),IF(D413=Opslag!#REF!,IF(F413 &gt; 0,"!",""),))))))))))</f>
        <v>#REF!</v>
      </c>
      <c r="H413" s="206"/>
      <c r="I413" s="209"/>
      <c r="J413" s="210" t="e">
        <f>IF(H413='Rammetal og satser'!#REF!,IF(I413="ja","!",""),"")</f>
        <v>#REF!</v>
      </c>
    </row>
    <row r="414" spans="1:10" ht="16.2" x14ac:dyDescent="0.4">
      <c r="A414" s="13"/>
      <c r="B414" s="206"/>
      <c r="C414" s="280"/>
      <c r="D414" s="283" t="str">
        <f>IF(C414="","",VLOOKUP(C414,'Ark1'!$A$1:$C$496,2,FALSE))</f>
        <v/>
      </c>
      <c r="E414" s="281"/>
      <c r="F414" s="207"/>
      <c r="G414" s="208" t="e">
        <f>IF(D414=Opslag!$B$2,IF(F414 &gt; 0,"!",""),IF(D414=Opslag!$B$3,IF(F414 &gt; 0,"!",""),IF(D414=Opslag!$B$4,IF(F414 &gt; 0,"!",""),IF(D414=Opslag!#REF!,IF(F414 &gt; 0,"!",""),IF(D414=Opslag!#REF!,IF(F414 &gt; 0,"!",""),IF(D414=Opslag!#REF!,IF(F414 &gt; 0,"!",""),IF(D414=Opslag!#REF!,IF(F414 &gt; 0,"!",""),IF(D414=Opslag!#REF!,IF(F414 &gt; 0,"!",""),IF(D414=Opslag!#REF!,IF(F414 &gt; 0,"!",""),IF(D414=Opslag!#REF!,IF(F414 &gt; 0,"!",""),))))))))))</f>
        <v>#REF!</v>
      </c>
      <c r="H414" s="206"/>
      <c r="I414" s="209"/>
      <c r="J414" s="210" t="e">
        <f>IF(H414='Rammetal og satser'!#REF!,IF(I414="ja","!",""),"")</f>
        <v>#REF!</v>
      </c>
    </row>
    <row r="415" spans="1:10" ht="16.2" x14ac:dyDescent="0.4">
      <c r="A415" s="13"/>
      <c r="B415" s="206"/>
      <c r="C415" s="280"/>
      <c r="D415" s="283" t="str">
        <f>IF(C415="","",VLOOKUP(C415,'Ark1'!$A$1:$C$496,2,FALSE))</f>
        <v/>
      </c>
      <c r="E415" s="281"/>
      <c r="F415" s="207"/>
      <c r="G415" s="208" t="e">
        <f>IF(D415=Opslag!$B$2,IF(F415 &gt; 0,"!",""),IF(D415=Opslag!$B$3,IF(F415 &gt; 0,"!",""),IF(D415=Opslag!$B$4,IF(F415 &gt; 0,"!",""),IF(D415=Opslag!#REF!,IF(F415 &gt; 0,"!",""),IF(D415=Opslag!#REF!,IF(F415 &gt; 0,"!",""),IF(D415=Opslag!#REF!,IF(F415 &gt; 0,"!",""),IF(D415=Opslag!#REF!,IF(F415 &gt; 0,"!",""),IF(D415=Opslag!#REF!,IF(F415 &gt; 0,"!",""),IF(D415=Opslag!#REF!,IF(F415 &gt; 0,"!",""),IF(D415=Opslag!#REF!,IF(F415 &gt; 0,"!",""),))))))))))</f>
        <v>#REF!</v>
      </c>
      <c r="H415" s="206"/>
      <c r="I415" s="209"/>
      <c r="J415" s="210" t="e">
        <f>IF(H415='Rammetal og satser'!#REF!,IF(I415="ja","!",""),"")</f>
        <v>#REF!</v>
      </c>
    </row>
    <row r="416" spans="1:10" ht="16.2" x14ac:dyDescent="0.4">
      <c r="A416" s="13"/>
      <c r="B416" s="206"/>
      <c r="C416" s="280"/>
      <c r="D416" s="283" t="str">
        <f>IF(C416="","",VLOOKUP(C416,'Ark1'!$A$1:$C$496,2,FALSE))</f>
        <v/>
      </c>
      <c r="E416" s="281"/>
      <c r="F416" s="207"/>
      <c r="G416" s="208" t="e">
        <f>IF(D416=Opslag!$B$2,IF(F416 &gt; 0,"!",""),IF(D416=Opslag!$B$3,IF(F416 &gt; 0,"!",""),IF(D416=Opslag!$B$4,IF(F416 &gt; 0,"!",""),IF(D416=Opslag!#REF!,IF(F416 &gt; 0,"!",""),IF(D416=Opslag!#REF!,IF(F416 &gt; 0,"!",""),IF(D416=Opslag!#REF!,IF(F416 &gt; 0,"!",""),IF(D416=Opslag!#REF!,IF(F416 &gt; 0,"!",""),IF(D416=Opslag!#REF!,IF(F416 &gt; 0,"!",""),IF(D416=Opslag!#REF!,IF(F416 &gt; 0,"!",""),IF(D416=Opslag!#REF!,IF(F416 &gt; 0,"!",""),))))))))))</f>
        <v>#REF!</v>
      </c>
      <c r="H416" s="206"/>
      <c r="I416" s="209"/>
      <c r="J416" s="210" t="e">
        <f>IF(H416='Rammetal og satser'!#REF!,IF(I416="ja","!",""),"")</f>
        <v>#REF!</v>
      </c>
    </row>
    <row r="417" spans="1:10" ht="16.2" x14ac:dyDescent="0.4">
      <c r="A417" s="13"/>
      <c r="B417" s="206"/>
      <c r="C417" s="280"/>
      <c r="D417" s="283" t="str">
        <f>IF(C417="","",VLOOKUP(C417,'Ark1'!$A$1:$C$496,2,FALSE))</f>
        <v/>
      </c>
      <c r="E417" s="281"/>
      <c r="F417" s="207"/>
      <c r="G417" s="208" t="e">
        <f>IF(D417=Opslag!$B$2,IF(F417 &gt; 0,"!",""),IF(D417=Opslag!$B$3,IF(F417 &gt; 0,"!",""),IF(D417=Opslag!$B$4,IF(F417 &gt; 0,"!",""),IF(D417=Opslag!#REF!,IF(F417 &gt; 0,"!",""),IF(D417=Opslag!#REF!,IF(F417 &gt; 0,"!",""),IF(D417=Opslag!#REF!,IF(F417 &gt; 0,"!",""),IF(D417=Opslag!#REF!,IF(F417 &gt; 0,"!",""),IF(D417=Opslag!#REF!,IF(F417 &gt; 0,"!",""),IF(D417=Opslag!#REF!,IF(F417 &gt; 0,"!",""),IF(D417=Opslag!#REF!,IF(F417 &gt; 0,"!",""),))))))))))</f>
        <v>#REF!</v>
      </c>
      <c r="H417" s="206"/>
      <c r="I417" s="209"/>
      <c r="J417" s="210" t="e">
        <f>IF(H417='Rammetal og satser'!#REF!,IF(I417="ja","!",""),"")</f>
        <v>#REF!</v>
      </c>
    </row>
    <row r="418" spans="1:10" ht="16.2" x14ac:dyDescent="0.4">
      <c r="A418" s="13"/>
      <c r="B418" s="206"/>
      <c r="C418" s="280"/>
      <c r="D418" s="283" t="str">
        <f>IF(C418="","",VLOOKUP(C418,'Ark1'!$A$1:$C$496,2,FALSE))</f>
        <v/>
      </c>
      <c r="E418" s="281"/>
      <c r="F418" s="207"/>
      <c r="G418" s="208" t="e">
        <f>IF(D418=Opslag!$B$2,IF(F418 &gt; 0,"!",""),IF(D418=Opslag!$B$3,IF(F418 &gt; 0,"!",""),IF(D418=Opslag!$B$4,IF(F418 &gt; 0,"!",""),IF(D418=Opslag!#REF!,IF(F418 &gt; 0,"!",""),IF(D418=Opslag!#REF!,IF(F418 &gt; 0,"!",""),IF(D418=Opslag!#REF!,IF(F418 &gt; 0,"!",""),IF(D418=Opslag!#REF!,IF(F418 &gt; 0,"!",""),IF(D418=Opslag!#REF!,IF(F418 &gt; 0,"!",""),IF(D418=Opslag!#REF!,IF(F418 &gt; 0,"!",""),IF(D418=Opslag!#REF!,IF(F418 &gt; 0,"!",""),))))))))))</f>
        <v>#REF!</v>
      </c>
      <c r="H418" s="206"/>
      <c r="I418" s="209"/>
      <c r="J418" s="210" t="e">
        <f>IF(H418='Rammetal og satser'!#REF!,IF(I418="ja","!",""),"")</f>
        <v>#REF!</v>
      </c>
    </row>
    <row r="419" spans="1:10" ht="16.2" x14ac:dyDescent="0.4">
      <c r="A419" s="13"/>
      <c r="B419" s="206"/>
      <c r="C419" s="280"/>
      <c r="D419" s="283" t="str">
        <f>IF(C419="","",VLOOKUP(C419,'Ark1'!$A$1:$C$496,2,FALSE))</f>
        <v/>
      </c>
      <c r="E419" s="281"/>
      <c r="F419" s="207"/>
      <c r="G419" s="208" t="e">
        <f>IF(D419=Opslag!$B$2,IF(F419 &gt; 0,"!",""),IF(D419=Opslag!$B$3,IF(F419 &gt; 0,"!",""),IF(D419=Opslag!$B$4,IF(F419 &gt; 0,"!",""),IF(D419=Opslag!#REF!,IF(F419 &gt; 0,"!",""),IF(D419=Opslag!#REF!,IF(F419 &gt; 0,"!",""),IF(D419=Opslag!#REF!,IF(F419 &gt; 0,"!",""),IF(D419=Opslag!#REF!,IF(F419 &gt; 0,"!",""),IF(D419=Opslag!#REF!,IF(F419 &gt; 0,"!",""),IF(D419=Opslag!#REF!,IF(F419 &gt; 0,"!",""),IF(D419=Opslag!#REF!,IF(F419 &gt; 0,"!",""),))))))))))</f>
        <v>#REF!</v>
      </c>
      <c r="H419" s="206"/>
      <c r="I419" s="209"/>
      <c r="J419" s="210" t="e">
        <f>IF(H419='Rammetal og satser'!#REF!,IF(I419="ja","!",""),"")</f>
        <v>#REF!</v>
      </c>
    </row>
    <row r="420" spans="1:10" ht="16.2" x14ac:dyDescent="0.4">
      <c r="A420" s="13"/>
      <c r="B420" s="206"/>
      <c r="C420" s="280"/>
      <c r="D420" s="283" t="str">
        <f>IF(C420="","",VLOOKUP(C420,'Ark1'!$A$1:$C$496,2,FALSE))</f>
        <v/>
      </c>
      <c r="E420" s="281"/>
      <c r="F420" s="207"/>
      <c r="G420" s="208" t="e">
        <f>IF(D420=Opslag!$B$2,IF(F420 &gt; 0,"!",""),IF(D420=Opslag!$B$3,IF(F420 &gt; 0,"!",""),IF(D420=Opslag!$B$4,IF(F420 &gt; 0,"!",""),IF(D420=Opslag!#REF!,IF(F420 &gt; 0,"!",""),IF(D420=Opslag!#REF!,IF(F420 &gt; 0,"!",""),IF(D420=Opslag!#REF!,IF(F420 &gt; 0,"!",""),IF(D420=Opslag!#REF!,IF(F420 &gt; 0,"!",""),IF(D420=Opslag!#REF!,IF(F420 &gt; 0,"!",""),IF(D420=Opslag!#REF!,IF(F420 &gt; 0,"!",""),IF(D420=Opslag!#REF!,IF(F420 &gt; 0,"!",""),))))))))))</f>
        <v>#REF!</v>
      </c>
      <c r="H420" s="206"/>
      <c r="I420" s="209"/>
      <c r="J420" s="210" t="e">
        <f>IF(H420='Rammetal og satser'!#REF!,IF(I420="ja","!",""),"")</f>
        <v>#REF!</v>
      </c>
    </row>
    <row r="421" spans="1:10" ht="16.2" x14ac:dyDescent="0.4">
      <c r="A421" s="13"/>
      <c r="B421" s="206"/>
      <c r="C421" s="280"/>
      <c r="D421" s="283" t="str">
        <f>IF(C421="","",VLOOKUP(C421,'Ark1'!$A$1:$C$496,2,FALSE))</f>
        <v/>
      </c>
      <c r="E421" s="281"/>
      <c r="F421" s="207"/>
      <c r="G421" s="208" t="e">
        <f>IF(D421=Opslag!$B$2,IF(F421 &gt; 0,"!",""),IF(D421=Opslag!$B$3,IF(F421 &gt; 0,"!",""),IF(D421=Opslag!$B$4,IF(F421 &gt; 0,"!",""),IF(D421=Opslag!#REF!,IF(F421 &gt; 0,"!",""),IF(D421=Opslag!#REF!,IF(F421 &gt; 0,"!",""),IF(D421=Opslag!#REF!,IF(F421 &gt; 0,"!",""),IF(D421=Opslag!#REF!,IF(F421 &gt; 0,"!",""),IF(D421=Opslag!#REF!,IF(F421 &gt; 0,"!",""),IF(D421=Opslag!#REF!,IF(F421 &gt; 0,"!",""),IF(D421=Opslag!#REF!,IF(F421 &gt; 0,"!",""),))))))))))</f>
        <v>#REF!</v>
      </c>
      <c r="H421" s="206"/>
      <c r="I421" s="209"/>
      <c r="J421" s="210" t="e">
        <f>IF(H421='Rammetal og satser'!#REF!,IF(I421="ja","!",""),"")</f>
        <v>#REF!</v>
      </c>
    </row>
    <row r="422" spans="1:10" ht="16.2" x14ac:dyDescent="0.4">
      <c r="A422" s="13"/>
      <c r="B422" s="206"/>
      <c r="C422" s="280"/>
      <c r="D422" s="283" t="str">
        <f>IF(C422="","",VLOOKUP(C422,'Ark1'!$A$1:$C$496,2,FALSE))</f>
        <v/>
      </c>
      <c r="E422" s="281"/>
      <c r="F422" s="207"/>
      <c r="G422" s="208" t="e">
        <f>IF(D422=Opslag!$B$2,IF(F422 &gt; 0,"!",""),IF(D422=Opslag!$B$3,IF(F422 &gt; 0,"!",""),IF(D422=Opslag!$B$4,IF(F422 &gt; 0,"!",""),IF(D422=Opslag!#REF!,IF(F422 &gt; 0,"!",""),IF(D422=Opslag!#REF!,IF(F422 &gt; 0,"!",""),IF(D422=Opslag!#REF!,IF(F422 &gt; 0,"!",""),IF(D422=Opslag!#REF!,IF(F422 &gt; 0,"!",""),IF(D422=Opslag!#REF!,IF(F422 &gt; 0,"!",""),IF(D422=Opslag!#REF!,IF(F422 &gt; 0,"!",""),IF(D422=Opslag!#REF!,IF(F422 &gt; 0,"!",""),))))))))))</f>
        <v>#REF!</v>
      </c>
      <c r="H422" s="206"/>
      <c r="I422" s="209"/>
      <c r="J422" s="210" t="e">
        <f>IF(H422='Rammetal og satser'!#REF!,IF(I422="ja","!",""),"")</f>
        <v>#REF!</v>
      </c>
    </row>
    <row r="423" spans="1:10" ht="16.2" x14ac:dyDescent="0.4">
      <c r="A423" s="13"/>
      <c r="B423" s="206"/>
      <c r="C423" s="280"/>
      <c r="D423" s="283" t="str">
        <f>IF(C423="","",VLOOKUP(C423,'Ark1'!$A$1:$C$496,2,FALSE))</f>
        <v/>
      </c>
      <c r="E423" s="281"/>
      <c r="F423" s="207"/>
      <c r="G423" s="208" t="e">
        <f>IF(D423=Opslag!$B$2,IF(F423 &gt; 0,"!",""),IF(D423=Opslag!$B$3,IF(F423 &gt; 0,"!",""),IF(D423=Opslag!$B$4,IF(F423 &gt; 0,"!",""),IF(D423=Opslag!#REF!,IF(F423 &gt; 0,"!",""),IF(D423=Opslag!#REF!,IF(F423 &gt; 0,"!",""),IF(D423=Opslag!#REF!,IF(F423 &gt; 0,"!",""),IF(D423=Opslag!#REF!,IF(F423 &gt; 0,"!",""),IF(D423=Opslag!#REF!,IF(F423 &gt; 0,"!",""),IF(D423=Opslag!#REF!,IF(F423 &gt; 0,"!",""),IF(D423=Opslag!#REF!,IF(F423 &gt; 0,"!",""),))))))))))</f>
        <v>#REF!</v>
      </c>
      <c r="H423" s="206"/>
      <c r="I423" s="209"/>
      <c r="J423" s="210" t="e">
        <f>IF(H423='Rammetal og satser'!#REF!,IF(I423="ja","!",""),"")</f>
        <v>#REF!</v>
      </c>
    </row>
    <row r="424" spans="1:10" ht="16.2" x14ac:dyDescent="0.4">
      <c r="A424" s="13"/>
      <c r="B424" s="206"/>
      <c r="C424" s="280"/>
      <c r="D424" s="283" t="str">
        <f>IF(C424="","",VLOOKUP(C424,'Ark1'!$A$1:$C$496,2,FALSE))</f>
        <v/>
      </c>
      <c r="E424" s="281"/>
      <c r="F424" s="207"/>
      <c r="G424" s="208" t="e">
        <f>IF(D424=Opslag!$B$2,IF(F424 &gt; 0,"!",""),IF(D424=Opslag!$B$3,IF(F424 &gt; 0,"!",""),IF(D424=Opslag!$B$4,IF(F424 &gt; 0,"!",""),IF(D424=Opslag!#REF!,IF(F424 &gt; 0,"!",""),IF(D424=Opslag!#REF!,IF(F424 &gt; 0,"!",""),IF(D424=Opslag!#REF!,IF(F424 &gt; 0,"!",""),IF(D424=Opslag!#REF!,IF(F424 &gt; 0,"!",""),IF(D424=Opslag!#REF!,IF(F424 &gt; 0,"!",""),IF(D424=Opslag!#REF!,IF(F424 &gt; 0,"!",""),IF(D424=Opslag!#REF!,IF(F424 &gt; 0,"!",""),))))))))))</f>
        <v>#REF!</v>
      </c>
      <c r="H424" s="206"/>
      <c r="I424" s="209"/>
      <c r="J424" s="210" t="e">
        <f>IF(H424='Rammetal og satser'!#REF!,IF(I424="ja","!",""),"")</f>
        <v>#REF!</v>
      </c>
    </row>
    <row r="425" spans="1:10" ht="16.2" x14ac:dyDescent="0.4">
      <c r="A425" s="13"/>
      <c r="B425" s="206"/>
      <c r="C425" s="280"/>
      <c r="D425" s="283" t="str">
        <f>IF(C425="","",VLOOKUP(C425,'Ark1'!$A$1:$C$496,2,FALSE))</f>
        <v/>
      </c>
      <c r="E425" s="281"/>
      <c r="F425" s="207"/>
      <c r="G425" s="208" t="e">
        <f>IF(D425=Opslag!$B$2,IF(F425 &gt; 0,"!",""),IF(D425=Opslag!$B$3,IF(F425 &gt; 0,"!",""),IF(D425=Opslag!$B$4,IF(F425 &gt; 0,"!",""),IF(D425=Opslag!#REF!,IF(F425 &gt; 0,"!",""),IF(D425=Opslag!#REF!,IF(F425 &gt; 0,"!",""),IF(D425=Opslag!#REF!,IF(F425 &gt; 0,"!",""),IF(D425=Opslag!#REF!,IF(F425 &gt; 0,"!",""),IF(D425=Opslag!#REF!,IF(F425 &gt; 0,"!",""),IF(D425=Opslag!#REF!,IF(F425 &gt; 0,"!",""),IF(D425=Opslag!#REF!,IF(F425 &gt; 0,"!",""),))))))))))</f>
        <v>#REF!</v>
      </c>
      <c r="H425" s="206"/>
      <c r="I425" s="209"/>
      <c r="J425" s="210" t="e">
        <f>IF(H425='Rammetal og satser'!#REF!,IF(I425="ja","!",""),"")</f>
        <v>#REF!</v>
      </c>
    </row>
    <row r="426" spans="1:10" ht="16.2" x14ac:dyDescent="0.4">
      <c r="A426" s="13"/>
      <c r="B426" s="206"/>
      <c r="C426" s="280"/>
      <c r="D426" s="283" t="str">
        <f>IF(C426="","",VLOOKUP(C426,'Ark1'!$A$1:$C$496,2,FALSE))</f>
        <v/>
      </c>
      <c r="E426" s="281"/>
      <c r="F426" s="207"/>
      <c r="G426" s="208" t="e">
        <f>IF(D426=Opslag!$B$2,IF(F426 &gt; 0,"!",""),IF(D426=Opslag!$B$3,IF(F426 &gt; 0,"!",""),IF(D426=Opslag!$B$4,IF(F426 &gt; 0,"!",""),IF(D426=Opslag!#REF!,IF(F426 &gt; 0,"!",""),IF(D426=Opslag!#REF!,IF(F426 &gt; 0,"!",""),IF(D426=Opslag!#REF!,IF(F426 &gt; 0,"!",""),IF(D426=Opslag!#REF!,IF(F426 &gt; 0,"!",""),IF(D426=Opslag!#REF!,IF(F426 &gt; 0,"!",""),IF(D426=Opslag!#REF!,IF(F426 &gt; 0,"!",""),IF(D426=Opslag!#REF!,IF(F426 &gt; 0,"!",""),))))))))))</f>
        <v>#REF!</v>
      </c>
      <c r="H426" s="206"/>
      <c r="I426" s="209"/>
      <c r="J426" s="210" t="e">
        <f>IF(H426='Rammetal og satser'!#REF!,IF(I426="ja","!",""),"")</f>
        <v>#REF!</v>
      </c>
    </row>
    <row r="427" spans="1:10" ht="16.2" x14ac:dyDescent="0.4">
      <c r="A427" s="13"/>
      <c r="B427" s="206"/>
      <c r="C427" s="280"/>
      <c r="D427" s="283" t="str">
        <f>IF(C427="","",VLOOKUP(C427,'Ark1'!$A$1:$C$496,2,FALSE))</f>
        <v/>
      </c>
      <c r="E427" s="281"/>
      <c r="F427" s="207"/>
      <c r="G427" s="208" t="e">
        <f>IF(D427=Opslag!$B$2,IF(F427 &gt; 0,"!",""),IF(D427=Opslag!$B$3,IF(F427 &gt; 0,"!",""),IF(D427=Opslag!$B$4,IF(F427 &gt; 0,"!",""),IF(D427=Opslag!#REF!,IF(F427 &gt; 0,"!",""),IF(D427=Opslag!#REF!,IF(F427 &gt; 0,"!",""),IF(D427=Opslag!#REF!,IF(F427 &gt; 0,"!",""),IF(D427=Opslag!#REF!,IF(F427 &gt; 0,"!",""),IF(D427=Opslag!#REF!,IF(F427 &gt; 0,"!",""),IF(D427=Opslag!#REF!,IF(F427 &gt; 0,"!",""),IF(D427=Opslag!#REF!,IF(F427 &gt; 0,"!",""),))))))))))</f>
        <v>#REF!</v>
      </c>
      <c r="H427" s="206"/>
      <c r="I427" s="209"/>
      <c r="J427" s="210" t="e">
        <f>IF(H427='Rammetal og satser'!#REF!,IF(I427="ja","!",""),"")</f>
        <v>#REF!</v>
      </c>
    </row>
    <row r="428" spans="1:10" ht="16.2" x14ac:dyDescent="0.4">
      <c r="A428" s="13"/>
      <c r="B428" s="206"/>
      <c r="C428" s="280"/>
      <c r="D428" s="283" t="str">
        <f>IF(C428="","",VLOOKUP(C428,'Ark1'!$A$1:$C$496,2,FALSE))</f>
        <v/>
      </c>
      <c r="E428" s="281"/>
      <c r="F428" s="207"/>
      <c r="G428" s="208" t="e">
        <f>IF(D428=Opslag!$B$2,IF(F428 &gt; 0,"!",""),IF(D428=Opslag!$B$3,IF(F428 &gt; 0,"!",""),IF(D428=Opslag!$B$4,IF(F428 &gt; 0,"!",""),IF(D428=Opslag!#REF!,IF(F428 &gt; 0,"!",""),IF(D428=Opslag!#REF!,IF(F428 &gt; 0,"!",""),IF(D428=Opslag!#REF!,IF(F428 &gt; 0,"!",""),IF(D428=Opslag!#REF!,IF(F428 &gt; 0,"!",""),IF(D428=Opslag!#REF!,IF(F428 &gt; 0,"!",""),IF(D428=Opslag!#REF!,IF(F428 &gt; 0,"!",""),IF(D428=Opslag!#REF!,IF(F428 &gt; 0,"!",""),))))))))))</f>
        <v>#REF!</v>
      </c>
      <c r="H428" s="206"/>
      <c r="I428" s="209"/>
      <c r="J428" s="210" t="e">
        <f>IF(H428='Rammetal og satser'!#REF!,IF(I428="ja","!",""),"")</f>
        <v>#REF!</v>
      </c>
    </row>
    <row r="429" spans="1:10" ht="16.2" x14ac:dyDescent="0.4">
      <c r="A429" s="13"/>
      <c r="B429" s="206"/>
      <c r="C429" s="280"/>
      <c r="D429" s="283" t="str">
        <f>IF(C429="","",VLOOKUP(C429,'Ark1'!$A$1:$C$496,2,FALSE))</f>
        <v/>
      </c>
      <c r="E429" s="281"/>
      <c r="F429" s="207"/>
      <c r="G429" s="208" t="e">
        <f>IF(D429=Opslag!$B$2,IF(F429 &gt; 0,"!",""),IF(D429=Opslag!$B$3,IF(F429 &gt; 0,"!",""),IF(D429=Opslag!$B$4,IF(F429 &gt; 0,"!",""),IF(D429=Opslag!#REF!,IF(F429 &gt; 0,"!",""),IF(D429=Opslag!#REF!,IF(F429 &gt; 0,"!",""),IF(D429=Opslag!#REF!,IF(F429 &gt; 0,"!",""),IF(D429=Opslag!#REF!,IF(F429 &gt; 0,"!",""),IF(D429=Opslag!#REF!,IF(F429 &gt; 0,"!",""),IF(D429=Opslag!#REF!,IF(F429 &gt; 0,"!",""),IF(D429=Opslag!#REF!,IF(F429 &gt; 0,"!",""),))))))))))</f>
        <v>#REF!</v>
      </c>
      <c r="H429" s="206"/>
      <c r="I429" s="209"/>
      <c r="J429" s="210" t="e">
        <f>IF(H429='Rammetal og satser'!#REF!,IF(I429="ja","!",""),"")</f>
        <v>#REF!</v>
      </c>
    </row>
    <row r="430" spans="1:10" ht="16.2" x14ac:dyDescent="0.4">
      <c r="A430" s="13"/>
      <c r="B430" s="206"/>
      <c r="C430" s="280"/>
      <c r="D430" s="283" t="str">
        <f>IF(C430="","",VLOOKUP(C430,'Ark1'!$A$1:$C$496,2,FALSE))</f>
        <v/>
      </c>
      <c r="E430" s="281"/>
      <c r="F430" s="207"/>
      <c r="G430" s="208" t="e">
        <f>IF(D430=Opslag!$B$2,IF(F430 &gt; 0,"!",""),IF(D430=Opslag!$B$3,IF(F430 &gt; 0,"!",""),IF(D430=Opslag!$B$4,IF(F430 &gt; 0,"!",""),IF(D430=Opslag!#REF!,IF(F430 &gt; 0,"!",""),IF(D430=Opslag!#REF!,IF(F430 &gt; 0,"!",""),IF(D430=Opslag!#REF!,IF(F430 &gt; 0,"!",""),IF(D430=Opslag!#REF!,IF(F430 &gt; 0,"!",""),IF(D430=Opslag!#REF!,IF(F430 &gt; 0,"!",""),IF(D430=Opslag!#REF!,IF(F430 &gt; 0,"!",""),IF(D430=Opslag!#REF!,IF(F430 &gt; 0,"!",""),))))))))))</f>
        <v>#REF!</v>
      </c>
      <c r="H430" s="206"/>
      <c r="I430" s="209"/>
      <c r="J430" s="210" t="e">
        <f>IF(H430='Rammetal og satser'!#REF!,IF(I430="ja","!",""),"")</f>
        <v>#REF!</v>
      </c>
    </row>
    <row r="431" spans="1:10" ht="16.2" x14ac:dyDescent="0.4">
      <c r="A431" s="13"/>
      <c r="B431" s="206"/>
      <c r="C431" s="280"/>
      <c r="D431" s="283" t="str">
        <f>IF(C431="","",VLOOKUP(C431,'Ark1'!$A$1:$C$496,2,FALSE))</f>
        <v/>
      </c>
      <c r="E431" s="281"/>
      <c r="F431" s="207"/>
      <c r="G431" s="208" t="e">
        <f>IF(D431=Opslag!$B$2,IF(F431 &gt; 0,"!",""),IF(D431=Opslag!$B$3,IF(F431 &gt; 0,"!",""),IF(D431=Opslag!$B$4,IF(F431 &gt; 0,"!",""),IF(D431=Opslag!#REF!,IF(F431 &gt; 0,"!",""),IF(D431=Opslag!#REF!,IF(F431 &gt; 0,"!",""),IF(D431=Opslag!#REF!,IF(F431 &gt; 0,"!",""),IF(D431=Opslag!#REF!,IF(F431 &gt; 0,"!",""),IF(D431=Opslag!#REF!,IF(F431 &gt; 0,"!",""),IF(D431=Opslag!#REF!,IF(F431 &gt; 0,"!",""),IF(D431=Opslag!#REF!,IF(F431 &gt; 0,"!",""),))))))))))</f>
        <v>#REF!</v>
      </c>
      <c r="H431" s="206"/>
      <c r="I431" s="209"/>
      <c r="J431" s="210" t="e">
        <f>IF(H431='Rammetal og satser'!#REF!,IF(I431="ja","!",""),"")</f>
        <v>#REF!</v>
      </c>
    </row>
    <row r="432" spans="1:10" ht="16.2" x14ac:dyDescent="0.4">
      <c r="A432" s="13"/>
      <c r="B432" s="206"/>
      <c r="C432" s="280"/>
      <c r="D432" s="283" t="str">
        <f>IF(C432="","",VLOOKUP(C432,'Ark1'!$A$1:$C$496,2,FALSE))</f>
        <v/>
      </c>
      <c r="E432" s="281"/>
      <c r="F432" s="207"/>
      <c r="G432" s="208" t="e">
        <f>IF(D432=Opslag!$B$2,IF(F432 &gt; 0,"!",""),IF(D432=Opslag!$B$3,IF(F432 &gt; 0,"!",""),IF(D432=Opslag!$B$4,IF(F432 &gt; 0,"!",""),IF(D432=Opslag!#REF!,IF(F432 &gt; 0,"!",""),IF(D432=Opslag!#REF!,IF(F432 &gt; 0,"!",""),IF(D432=Opslag!#REF!,IF(F432 &gt; 0,"!",""),IF(D432=Opslag!#REF!,IF(F432 &gt; 0,"!",""),IF(D432=Opslag!#REF!,IF(F432 &gt; 0,"!",""),IF(D432=Opslag!#REF!,IF(F432 &gt; 0,"!",""),IF(D432=Opslag!#REF!,IF(F432 &gt; 0,"!",""),))))))))))</f>
        <v>#REF!</v>
      </c>
      <c r="H432" s="206"/>
      <c r="I432" s="209"/>
      <c r="J432" s="210" t="e">
        <f>IF(H432='Rammetal og satser'!#REF!,IF(I432="ja","!",""),"")</f>
        <v>#REF!</v>
      </c>
    </row>
    <row r="433" spans="1:10" ht="16.2" x14ac:dyDescent="0.4">
      <c r="A433" s="13"/>
      <c r="B433" s="206"/>
      <c r="C433" s="280"/>
      <c r="D433" s="283" t="str">
        <f>IF(C433="","",VLOOKUP(C433,'Ark1'!$A$1:$C$496,2,FALSE))</f>
        <v/>
      </c>
      <c r="E433" s="281"/>
      <c r="F433" s="207"/>
      <c r="G433" s="208" t="e">
        <f>IF(D433=Opslag!$B$2,IF(F433 &gt; 0,"!",""),IF(D433=Opslag!$B$3,IF(F433 &gt; 0,"!",""),IF(D433=Opslag!$B$4,IF(F433 &gt; 0,"!",""),IF(D433=Opslag!#REF!,IF(F433 &gt; 0,"!",""),IF(D433=Opslag!#REF!,IF(F433 &gt; 0,"!",""),IF(D433=Opslag!#REF!,IF(F433 &gt; 0,"!",""),IF(D433=Opslag!#REF!,IF(F433 &gt; 0,"!",""),IF(D433=Opslag!#REF!,IF(F433 &gt; 0,"!",""),IF(D433=Opslag!#REF!,IF(F433 &gt; 0,"!",""),IF(D433=Opslag!#REF!,IF(F433 &gt; 0,"!",""),))))))))))</f>
        <v>#REF!</v>
      </c>
      <c r="H433" s="206"/>
      <c r="I433" s="209"/>
      <c r="J433" s="210" t="e">
        <f>IF(H433='Rammetal og satser'!#REF!,IF(I433="ja","!",""),"")</f>
        <v>#REF!</v>
      </c>
    </row>
    <row r="434" spans="1:10" ht="16.2" x14ac:dyDescent="0.4">
      <c r="A434" s="13"/>
      <c r="B434" s="206"/>
      <c r="C434" s="280"/>
      <c r="D434" s="283" t="str">
        <f>IF(C434="","",VLOOKUP(C434,'Ark1'!$A$1:$C$496,2,FALSE))</f>
        <v/>
      </c>
      <c r="E434" s="281"/>
      <c r="F434" s="207"/>
      <c r="G434" s="208" t="e">
        <f>IF(D434=Opslag!$B$2,IF(F434 &gt; 0,"!",""),IF(D434=Opslag!$B$3,IF(F434 &gt; 0,"!",""),IF(D434=Opslag!$B$4,IF(F434 &gt; 0,"!",""),IF(D434=Opslag!#REF!,IF(F434 &gt; 0,"!",""),IF(D434=Opslag!#REF!,IF(F434 &gt; 0,"!",""),IF(D434=Opslag!#REF!,IF(F434 &gt; 0,"!",""),IF(D434=Opslag!#REF!,IF(F434 &gt; 0,"!",""),IF(D434=Opslag!#REF!,IF(F434 &gt; 0,"!",""),IF(D434=Opslag!#REF!,IF(F434 &gt; 0,"!",""),IF(D434=Opslag!#REF!,IF(F434 &gt; 0,"!",""),))))))))))</f>
        <v>#REF!</v>
      </c>
      <c r="H434" s="206"/>
      <c r="I434" s="209"/>
      <c r="J434" s="210" t="e">
        <f>IF(H434='Rammetal og satser'!#REF!,IF(I434="ja","!",""),"")</f>
        <v>#REF!</v>
      </c>
    </row>
    <row r="435" spans="1:10" ht="16.2" x14ac:dyDescent="0.4">
      <c r="A435" s="13"/>
      <c r="B435" s="206"/>
      <c r="C435" s="280"/>
      <c r="D435" s="283" t="str">
        <f>IF(C435="","",VLOOKUP(C435,'Ark1'!$A$1:$C$496,2,FALSE))</f>
        <v/>
      </c>
      <c r="E435" s="281"/>
      <c r="F435" s="207"/>
      <c r="G435" s="208" t="e">
        <f>IF(D435=Opslag!$B$2,IF(F435 &gt; 0,"!",""),IF(D435=Opslag!$B$3,IF(F435 &gt; 0,"!",""),IF(D435=Opslag!$B$4,IF(F435 &gt; 0,"!",""),IF(D435=Opslag!#REF!,IF(F435 &gt; 0,"!",""),IF(D435=Opslag!#REF!,IF(F435 &gt; 0,"!",""),IF(D435=Opslag!#REF!,IF(F435 &gt; 0,"!",""),IF(D435=Opslag!#REF!,IF(F435 &gt; 0,"!",""),IF(D435=Opslag!#REF!,IF(F435 &gt; 0,"!",""),IF(D435=Opslag!#REF!,IF(F435 &gt; 0,"!",""),IF(D435=Opslag!#REF!,IF(F435 &gt; 0,"!",""),))))))))))</f>
        <v>#REF!</v>
      </c>
      <c r="H435" s="206"/>
      <c r="I435" s="209"/>
      <c r="J435" s="210" t="e">
        <f>IF(H435='Rammetal og satser'!#REF!,IF(I435="ja","!",""),"")</f>
        <v>#REF!</v>
      </c>
    </row>
    <row r="436" spans="1:10" ht="16.2" x14ac:dyDescent="0.4">
      <c r="A436" s="13"/>
      <c r="B436" s="206"/>
      <c r="C436" s="280"/>
      <c r="D436" s="283" t="str">
        <f>IF(C436="","",VLOOKUP(C436,'Ark1'!$A$1:$C$496,2,FALSE))</f>
        <v/>
      </c>
      <c r="E436" s="281"/>
      <c r="F436" s="207"/>
      <c r="G436" s="208" t="e">
        <f>IF(D436=Opslag!$B$2,IF(F436 &gt; 0,"!",""),IF(D436=Opslag!$B$3,IF(F436 &gt; 0,"!",""),IF(D436=Opslag!$B$4,IF(F436 &gt; 0,"!",""),IF(D436=Opslag!#REF!,IF(F436 &gt; 0,"!",""),IF(D436=Opslag!#REF!,IF(F436 &gt; 0,"!",""),IF(D436=Opslag!#REF!,IF(F436 &gt; 0,"!",""),IF(D436=Opslag!#REF!,IF(F436 &gt; 0,"!",""),IF(D436=Opslag!#REF!,IF(F436 &gt; 0,"!",""),IF(D436=Opslag!#REF!,IF(F436 &gt; 0,"!",""),IF(D436=Opslag!#REF!,IF(F436 &gt; 0,"!",""),))))))))))</f>
        <v>#REF!</v>
      </c>
      <c r="H436" s="206"/>
      <c r="I436" s="209"/>
      <c r="J436" s="210" t="e">
        <f>IF(H436='Rammetal og satser'!#REF!,IF(I436="ja","!",""),"")</f>
        <v>#REF!</v>
      </c>
    </row>
    <row r="437" spans="1:10" ht="16.2" x14ac:dyDescent="0.4">
      <c r="A437" s="13"/>
      <c r="B437" s="206"/>
      <c r="C437" s="280"/>
      <c r="D437" s="283" t="str">
        <f>IF(C437="","",VLOOKUP(C437,'Ark1'!$A$1:$C$496,2,FALSE))</f>
        <v/>
      </c>
      <c r="E437" s="281"/>
      <c r="F437" s="207"/>
      <c r="G437" s="208" t="e">
        <f>IF(D437=Opslag!$B$2,IF(F437 &gt; 0,"!",""),IF(D437=Opslag!$B$3,IF(F437 &gt; 0,"!",""),IF(D437=Opslag!$B$4,IF(F437 &gt; 0,"!",""),IF(D437=Opslag!#REF!,IF(F437 &gt; 0,"!",""),IF(D437=Opslag!#REF!,IF(F437 &gt; 0,"!",""),IF(D437=Opslag!#REF!,IF(F437 &gt; 0,"!",""),IF(D437=Opslag!#REF!,IF(F437 &gt; 0,"!",""),IF(D437=Opslag!#REF!,IF(F437 &gt; 0,"!",""),IF(D437=Opslag!#REF!,IF(F437 &gt; 0,"!",""),IF(D437=Opslag!#REF!,IF(F437 &gt; 0,"!",""),))))))))))</f>
        <v>#REF!</v>
      </c>
      <c r="H437" s="206"/>
      <c r="I437" s="209"/>
      <c r="J437" s="210" t="e">
        <f>IF(H437='Rammetal og satser'!#REF!,IF(I437="ja","!",""),"")</f>
        <v>#REF!</v>
      </c>
    </row>
    <row r="438" spans="1:10" ht="16.2" x14ac:dyDescent="0.4">
      <c r="A438" s="13"/>
      <c r="B438" s="206"/>
      <c r="C438" s="280"/>
      <c r="D438" s="283" t="str">
        <f>IF(C438="","",VLOOKUP(C438,'Ark1'!$A$1:$C$496,2,FALSE))</f>
        <v/>
      </c>
      <c r="E438" s="281"/>
      <c r="F438" s="207"/>
      <c r="G438" s="208" t="e">
        <f>IF(D438=Opslag!$B$2,IF(F438 &gt; 0,"!",""),IF(D438=Opslag!$B$3,IF(F438 &gt; 0,"!",""),IF(D438=Opslag!$B$4,IF(F438 &gt; 0,"!",""),IF(D438=Opslag!#REF!,IF(F438 &gt; 0,"!",""),IF(D438=Opslag!#REF!,IF(F438 &gt; 0,"!",""),IF(D438=Opslag!#REF!,IF(F438 &gt; 0,"!",""),IF(D438=Opslag!#REF!,IF(F438 &gt; 0,"!",""),IF(D438=Opslag!#REF!,IF(F438 &gt; 0,"!",""),IF(D438=Opslag!#REF!,IF(F438 &gt; 0,"!",""),IF(D438=Opslag!#REF!,IF(F438 &gt; 0,"!",""),))))))))))</f>
        <v>#REF!</v>
      </c>
      <c r="H438" s="206"/>
      <c r="I438" s="209"/>
      <c r="J438" s="210" t="e">
        <f>IF(H438='Rammetal og satser'!#REF!,IF(I438="ja","!",""),"")</f>
        <v>#REF!</v>
      </c>
    </row>
    <row r="439" spans="1:10" ht="16.2" x14ac:dyDescent="0.4">
      <c r="A439" s="13"/>
      <c r="B439" s="206"/>
      <c r="C439" s="280"/>
      <c r="D439" s="283" t="str">
        <f>IF(C439="","",VLOOKUP(C439,'Ark1'!$A$1:$C$496,2,FALSE))</f>
        <v/>
      </c>
      <c r="E439" s="281"/>
      <c r="F439" s="207"/>
      <c r="G439" s="208" t="e">
        <f>IF(D439=Opslag!$B$2,IF(F439 &gt; 0,"!",""),IF(D439=Opslag!$B$3,IF(F439 &gt; 0,"!",""),IF(D439=Opslag!$B$4,IF(F439 &gt; 0,"!",""),IF(D439=Opslag!#REF!,IF(F439 &gt; 0,"!",""),IF(D439=Opslag!#REF!,IF(F439 &gt; 0,"!",""),IF(D439=Opslag!#REF!,IF(F439 &gt; 0,"!",""),IF(D439=Opslag!#REF!,IF(F439 &gt; 0,"!",""),IF(D439=Opslag!#REF!,IF(F439 &gt; 0,"!",""),IF(D439=Opslag!#REF!,IF(F439 &gt; 0,"!",""),IF(D439=Opslag!#REF!,IF(F439 &gt; 0,"!",""),))))))))))</f>
        <v>#REF!</v>
      </c>
      <c r="H439" s="206"/>
      <c r="I439" s="209"/>
      <c r="J439" s="210" t="e">
        <f>IF(H439='Rammetal og satser'!#REF!,IF(I439="ja","!",""),"")</f>
        <v>#REF!</v>
      </c>
    </row>
    <row r="440" spans="1:10" ht="16.2" x14ac:dyDescent="0.4">
      <c r="A440" s="13"/>
      <c r="B440" s="206"/>
      <c r="C440" s="280"/>
      <c r="D440" s="283" t="str">
        <f>IF(C440="","",VLOOKUP(C440,'Ark1'!$A$1:$C$496,2,FALSE))</f>
        <v/>
      </c>
      <c r="E440" s="281"/>
      <c r="F440" s="207"/>
      <c r="G440" s="208" t="e">
        <f>IF(D440=Opslag!$B$2,IF(F440 &gt; 0,"!",""),IF(D440=Opslag!$B$3,IF(F440 &gt; 0,"!",""),IF(D440=Opslag!$B$4,IF(F440 &gt; 0,"!",""),IF(D440=Opslag!#REF!,IF(F440 &gt; 0,"!",""),IF(D440=Opslag!#REF!,IF(F440 &gt; 0,"!",""),IF(D440=Opslag!#REF!,IF(F440 &gt; 0,"!",""),IF(D440=Opslag!#REF!,IF(F440 &gt; 0,"!",""),IF(D440=Opslag!#REF!,IF(F440 &gt; 0,"!",""),IF(D440=Opslag!#REF!,IF(F440 &gt; 0,"!",""),IF(D440=Opslag!#REF!,IF(F440 &gt; 0,"!",""),))))))))))</f>
        <v>#REF!</v>
      </c>
      <c r="H440" s="206"/>
      <c r="I440" s="209"/>
      <c r="J440" s="210" t="e">
        <f>IF(H440='Rammetal og satser'!#REF!,IF(I440="ja","!",""),"")</f>
        <v>#REF!</v>
      </c>
    </row>
    <row r="441" spans="1:10" ht="16.2" x14ac:dyDescent="0.4">
      <c r="A441" s="13"/>
      <c r="B441" s="206"/>
      <c r="C441" s="280"/>
      <c r="D441" s="283" t="str">
        <f>IF(C441="","",VLOOKUP(C441,'Ark1'!$A$1:$C$496,2,FALSE))</f>
        <v/>
      </c>
      <c r="E441" s="281"/>
      <c r="F441" s="207"/>
      <c r="G441" s="208" t="e">
        <f>IF(D441=Opslag!$B$2,IF(F441 &gt; 0,"!",""),IF(D441=Opslag!$B$3,IF(F441 &gt; 0,"!",""),IF(D441=Opslag!$B$4,IF(F441 &gt; 0,"!",""),IF(D441=Opslag!#REF!,IF(F441 &gt; 0,"!",""),IF(D441=Opslag!#REF!,IF(F441 &gt; 0,"!",""),IF(D441=Opslag!#REF!,IF(F441 &gt; 0,"!",""),IF(D441=Opslag!#REF!,IF(F441 &gt; 0,"!",""),IF(D441=Opslag!#REF!,IF(F441 &gt; 0,"!",""),IF(D441=Opslag!#REF!,IF(F441 &gt; 0,"!",""),IF(D441=Opslag!#REF!,IF(F441 &gt; 0,"!",""),))))))))))</f>
        <v>#REF!</v>
      </c>
      <c r="H441" s="206"/>
      <c r="I441" s="209"/>
      <c r="J441" s="210" t="e">
        <f>IF(H441='Rammetal og satser'!#REF!,IF(I441="ja","!",""),"")</f>
        <v>#REF!</v>
      </c>
    </row>
    <row r="442" spans="1:10" ht="16.2" x14ac:dyDescent="0.4">
      <c r="A442" s="13"/>
      <c r="B442" s="206"/>
      <c r="C442" s="280"/>
      <c r="D442" s="283" t="str">
        <f>IF(C442="","",VLOOKUP(C442,'Ark1'!$A$1:$C$496,2,FALSE))</f>
        <v/>
      </c>
      <c r="E442" s="281"/>
      <c r="F442" s="207"/>
      <c r="G442" s="208" t="e">
        <f>IF(D442=Opslag!$B$2,IF(F442 &gt; 0,"!",""),IF(D442=Opslag!$B$3,IF(F442 &gt; 0,"!",""),IF(D442=Opslag!$B$4,IF(F442 &gt; 0,"!",""),IF(D442=Opslag!#REF!,IF(F442 &gt; 0,"!",""),IF(D442=Opslag!#REF!,IF(F442 &gt; 0,"!",""),IF(D442=Opslag!#REF!,IF(F442 &gt; 0,"!",""),IF(D442=Opslag!#REF!,IF(F442 &gt; 0,"!",""),IF(D442=Opslag!#REF!,IF(F442 &gt; 0,"!",""),IF(D442=Opslag!#REF!,IF(F442 &gt; 0,"!",""),IF(D442=Opslag!#REF!,IF(F442 &gt; 0,"!",""),))))))))))</f>
        <v>#REF!</v>
      </c>
      <c r="H442" s="206"/>
      <c r="I442" s="209"/>
      <c r="J442" s="210" t="e">
        <f>IF(H442='Rammetal og satser'!#REF!,IF(I442="ja","!",""),"")</f>
        <v>#REF!</v>
      </c>
    </row>
    <row r="443" spans="1:10" ht="16.2" x14ac:dyDescent="0.4">
      <c r="A443" s="13"/>
      <c r="B443" s="206"/>
      <c r="C443" s="280"/>
      <c r="D443" s="283" t="str">
        <f>IF(C443="","",VLOOKUP(C443,'Ark1'!$A$1:$C$496,2,FALSE))</f>
        <v/>
      </c>
      <c r="E443" s="281"/>
      <c r="F443" s="207"/>
      <c r="G443" s="208" t="e">
        <f>IF(D443=Opslag!$B$2,IF(F443 &gt; 0,"!",""),IF(D443=Opslag!$B$3,IF(F443 &gt; 0,"!",""),IF(D443=Opslag!$B$4,IF(F443 &gt; 0,"!",""),IF(D443=Opslag!#REF!,IF(F443 &gt; 0,"!",""),IF(D443=Opslag!#REF!,IF(F443 &gt; 0,"!",""),IF(D443=Opslag!#REF!,IF(F443 &gt; 0,"!",""),IF(D443=Opslag!#REF!,IF(F443 &gt; 0,"!",""),IF(D443=Opslag!#REF!,IF(F443 &gt; 0,"!",""),IF(D443=Opslag!#REF!,IF(F443 &gt; 0,"!",""),IF(D443=Opslag!#REF!,IF(F443 &gt; 0,"!",""),))))))))))</f>
        <v>#REF!</v>
      </c>
      <c r="H443" s="206"/>
      <c r="I443" s="209"/>
      <c r="J443" s="210" t="e">
        <f>IF(H443='Rammetal og satser'!#REF!,IF(I443="ja","!",""),"")</f>
        <v>#REF!</v>
      </c>
    </row>
    <row r="444" spans="1:10" ht="16.2" x14ac:dyDescent="0.4">
      <c r="A444" s="13"/>
      <c r="B444" s="206"/>
      <c r="C444" s="280"/>
      <c r="D444" s="283" t="str">
        <f>IF(C444="","",VLOOKUP(C444,'Ark1'!$A$1:$C$496,2,FALSE))</f>
        <v/>
      </c>
      <c r="E444" s="281"/>
      <c r="F444" s="207"/>
      <c r="G444" s="208" t="e">
        <f>IF(D444=Opslag!$B$2,IF(F444 &gt; 0,"!",""),IF(D444=Opslag!$B$3,IF(F444 &gt; 0,"!",""),IF(D444=Opslag!$B$4,IF(F444 &gt; 0,"!",""),IF(D444=Opslag!#REF!,IF(F444 &gt; 0,"!",""),IF(D444=Opslag!#REF!,IF(F444 &gt; 0,"!",""),IF(D444=Opslag!#REF!,IF(F444 &gt; 0,"!",""),IF(D444=Opslag!#REF!,IF(F444 &gt; 0,"!",""),IF(D444=Opslag!#REF!,IF(F444 &gt; 0,"!",""),IF(D444=Opslag!#REF!,IF(F444 &gt; 0,"!",""),IF(D444=Opslag!#REF!,IF(F444 &gt; 0,"!",""),))))))))))</f>
        <v>#REF!</v>
      </c>
      <c r="H444" s="206"/>
      <c r="I444" s="209"/>
      <c r="J444" s="210" t="e">
        <f>IF(H444='Rammetal og satser'!#REF!,IF(I444="ja","!",""),"")</f>
        <v>#REF!</v>
      </c>
    </row>
    <row r="445" spans="1:10" ht="16.2" x14ac:dyDescent="0.4">
      <c r="A445" s="13"/>
      <c r="B445" s="206"/>
      <c r="C445" s="280"/>
      <c r="D445" s="283" t="str">
        <f>IF(C445="","",VLOOKUP(C445,'Ark1'!$A$1:$C$496,2,FALSE))</f>
        <v/>
      </c>
      <c r="E445" s="281"/>
      <c r="F445" s="207"/>
      <c r="G445" s="208" t="e">
        <f>IF(D445=Opslag!$B$2,IF(F445 &gt; 0,"!",""),IF(D445=Opslag!$B$3,IF(F445 &gt; 0,"!",""),IF(D445=Opslag!$B$4,IF(F445 &gt; 0,"!",""),IF(D445=Opslag!#REF!,IF(F445 &gt; 0,"!",""),IF(D445=Opslag!#REF!,IF(F445 &gt; 0,"!",""),IF(D445=Opslag!#REF!,IF(F445 &gt; 0,"!",""),IF(D445=Opslag!#REF!,IF(F445 &gt; 0,"!",""),IF(D445=Opslag!#REF!,IF(F445 &gt; 0,"!",""),IF(D445=Opslag!#REF!,IF(F445 &gt; 0,"!",""),IF(D445=Opslag!#REF!,IF(F445 &gt; 0,"!",""),))))))))))</f>
        <v>#REF!</v>
      </c>
      <c r="H445" s="206"/>
      <c r="I445" s="209"/>
      <c r="J445" s="210" t="e">
        <f>IF(H445='Rammetal og satser'!#REF!,IF(I445="ja","!",""),"")</f>
        <v>#REF!</v>
      </c>
    </row>
    <row r="446" spans="1:10" ht="16.2" x14ac:dyDescent="0.4">
      <c r="A446" s="13"/>
      <c r="B446" s="206"/>
      <c r="C446" s="280"/>
      <c r="D446" s="283" t="str">
        <f>IF(C446="","",VLOOKUP(C446,'Ark1'!$A$1:$C$496,2,FALSE))</f>
        <v/>
      </c>
      <c r="E446" s="281"/>
      <c r="F446" s="207"/>
      <c r="G446" s="208" t="e">
        <f>IF(D446=Opslag!$B$2,IF(F446 &gt; 0,"!",""),IF(D446=Opslag!$B$3,IF(F446 &gt; 0,"!",""),IF(D446=Opslag!$B$4,IF(F446 &gt; 0,"!",""),IF(D446=Opslag!#REF!,IF(F446 &gt; 0,"!",""),IF(D446=Opslag!#REF!,IF(F446 &gt; 0,"!",""),IF(D446=Opslag!#REF!,IF(F446 &gt; 0,"!",""),IF(D446=Opslag!#REF!,IF(F446 &gt; 0,"!",""),IF(D446=Opslag!#REF!,IF(F446 &gt; 0,"!",""),IF(D446=Opslag!#REF!,IF(F446 &gt; 0,"!",""),IF(D446=Opslag!#REF!,IF(F446 &gt; 0,"!",""),))))))))))</f>
        <v>#REF!</v>
      </c>
      <c r="H446" s="206"/>
      <c r="I446" s="209"/>
      <c r="J446" s="210" t="e">
        <f>IF(H446='Rammetal og satser'!#REF!,IF(I446="ja","!",""),"")</f>
        <v>#REF!</v>
      </c>
    </row>
    <row r="447" spans="1:10" ht="16.2" x14ac:dyDescent="0.4">
      <c r="A447" s="13"/>
      <c r="B447" s="206"/>
      <c r="C447" s="280"/>
      <c r="D447" s="283" t="str">
        <f>IF(C447="","",VLOOKUP(C447,'Ark1'!$A$1:$C$496,2,FALSE))</f>
        <v/>
      </c>
      <c r="E447" s="281"/>
      <c r="F447" s="207"/>
      <c r="G447" s="208" t="e">
        <f>IF(D447=Opslag!$B$2,IF(F447 &gt; 0,"!",""),IF(D447=Opslag!$B$3,IF(F447 &gt; 0,"!",""),IF(D447=Opslag!$B$4,IF(F447 &gt; 0,"!",""),IF(D447=Opslag!#REF!,IF(F447 &gt; 0,"!",""),IF(D447=Opslag!#REF!,IF(F447 &gt; 0,"!",""),IF(D447=Opslag!#REF!,IF(F447 &gt; 0,"!",""),IF(D447=Opslag!#REF!,IF(F447 &gt; 0,"!",""),IF(D447=Opslag!#REF!,IF(F447 &gt; 0,"!",""),IF(D447=Opslag!#REF!,IF(F447 &gt; 0,"!",""),IF(D447=Opslag!#REF!,IF(F447 &gt; 0,"!",""),))))))))))</f>
        <v>#REF!</v>
      </c>
      <c r="H447" s="206"/>
      <c r="I447" s="209"/>
      <c r="J447" s="210" t="e">
        <f>IF(H447='Rammetal og satser'!#REF!,IF(I447="ja","!",""),"")</f>
        <v>#REF!</v>
      </c>
    </row>
    <row r="448" spans="1:10" ht="16.2" x14ac:dyDescent="0.4">
      <c r="A448" s="13"/>
      <c r="B448" s="206"/>
      <c r="C448" s="280"/>
      <c r="D448" s="283" t="str">
        <f>IF(C448="","",VLOOKUP(C448,'Ark1'!$A$1:$C$496,2,FALSE))</f>
        <v/>
      </c>
      <c r="E448" s="281"/>
      <c r="F448" s="207"/>
      <c r="G448" s="208" t="e">
        <f>IF(D448=Opslag!$B$2,IF(F448 &gt; 0,"!",""),IF(D448=Opslag!$B$3,IF(F448 &gt; 0,"!",""),IF(D448=Opslag!$B$4,IF(F448 &gt; 0,"!",""),IF(D448=Opslag!#REF!,IF(F448 &gt; 0,"!",""),IF(D448=Opslag!#REF!,IF(F448 &gt; 0,"!",""),IF(D448=Opslag!#REF!,IF(F448 &gt; 0,"!",""),IF(D448=Opslag!#REF!,IF(F448 &gt; 0,"!",""),IF(D448=Opslag!#REF!,IF(F448 &gt; 0,"!",""),IF(D448=Opslag!#REF!,IF(F448 &gt; 0,"!",""),IF(D448=Opslag!#REF!,IF(F448 &gt; 0,"!",""),))))))))))</f>
        <v>#REF!</v>
      </c>
      <c r="H448" s="206"/>
      <c r="I448" s="209"/>
      <c r="J448" s="210" t="e">
        <f>IF(H448='Rammetal og satser'!#REF!,IF(I448="ja","!",""),"")</f>
        <v>#REF!</v>
      </c>
    </row>
    <row r="449" spans="1:10" ht="16.2" x14ac:dyDescent="0.4">
      <c r="A449" s="13"/>
      <c r="B449" s="206"/>
      <c r="C449" s="280"/>
      <c r="D449" s="283" t="str">
        <f>IF(C449="","",VLOOKUP(C449,'Ark1'!$A$1:$C$496,2,FALSE))</f>
        <v/>
      </c>
      <c r="E449" s="281"/>
      <c r="F449" s="207"/>
      <c r="G449" s="208" t="e">
        <f>IF(D449=Opslag!$B$2,IF(F449 &gt; 0,"!",""),IF(D449=Opslag!$B$3,IF(F449 &gt; 0,"!",""),IF(D449=Opslag!$B$4,IF(F449 &gt; 0,"!",""),IF(D449=Opslag!#REF!,IF(F449 &gt; 0,"!",""),IF(D449=Opslag!#REF!,IF(F449 &gt; 0,"!",""),IF(D449=Opslag!#REF!,IF(F449 &gt; 0,"!",""),IF(D449=Opslag!#REF!,IF(F449 &gt; 0,"!",""),IF(D449=Opslag!#REF!,IF(F449 &gt; 0,"!",""),IF(D449=Opslag!#REF!,IF(F449 &gt; 0,"!",""),IF(D449=Opslag!#REF!,IF(F449 &gt; 0,"!",""),))))))))))</f>
        <v>#REF!</v>
      </c>
      <c r="H449" s="206"/>
      <c r="I449" s="209"/>
      <c r="J449" s="210" t="e">
        <f>IF(H449='Rammetal og satser'!#REF!,IF(I449="ja","!",""),"")</f>
        <v>#REF!</v>
      </c>
    </row>
    <row r="450" spans="1:10" ht="16.2" x14ac:dyDescent="0.4">
      <c r="A450" s="13"/>
      <c r="B450" s="206"/>
      <c r="C450" s="280"/>
      <c r="D450" s="283" t="str">
        <f>IF(C450="","",VLOOKUP(C450,'Ark1'!$A$1:$C$496,2,FALSE))</f>
        <v/>
      </c>
      <c r="E450" s="281"/>
      <c r="F450" s="207"/>
      <c r="G450" s="208" t="e">
        <f>IF(D450=Opslag!$B$2,IF(F450 &gt; 0,"!",""),IF(D450=Opslag!$B$3,IF(F450 &gt; 0,"!",""),IF(D450=Opslag!$B$4,IF(F450 &gt; 0,"!",""),IF(D450=Opslag!#REF!,IF(F450 &gt; 0,"!",""),IF(D450=Opslag!#REF!,IF(F450 &gt; 0,"!",""),IF(D450=Opslag!#REF!,IF(F450 &gt; 0,"!",""),IF(D450=Opslag!#REF!,IF(F450 &gt; 0,"!",""),IF(D450=Opslag!#REF!,IF(F450 &gt; 0,"!",""),IF(D450=Opslag!#REF!,IF(F450 &gt; 0,"!",""),IF(D450=Opslag!#REF!,IF(F450 &gt; 0,"!",""),))))))))))</f>
        <v>#REF!</v>
      </c>
      <c r="H450" s="206"/>
      <c r="I450" s="209"/>
      <c r="J450" s="210" t="e">
        <f>IF(H450='Rammetal og satser'!#REF!,IF(I450="ja","!",""),"")</f>
        <v>#REF!</v>
      </c>
    </row>
    <row r="451" spans="1:10" ht="16.2" x14ac:dyDescent="0.4">
      <c r="A451" s="13"/>
      <c r="B451" s="206"/>
      <c r="C451" s="280"/>
      <c r="D451" s="283" t="str">
        <f>IF(C451="","",VLOOKUP(C451,'Ark1'!$A$1:$C$496,2,FALSE))</f>
        <v/>
      </c>
      <c r="E451" s="281"/>
      <c r="F451" s="207"/>
      <c r="G451" s="208" t="e">
        <f>IF(D451=Opslag!$B$2,IF(F451 &gt; 0,"!",""),IF(D451=Opslag!$B$3,IF(F451 &gt; 0,"!",""),IF(D451=Opslag!$B$4,IF(F451 &gt; 0,"!",""),IF(D451=Opslag!#REF!,IF(F451 &gt; 0,"!",""),IF(D451=Opslag!#REF!,IF(F451 &gt; 0,"!",""),IF(D451=Opslag!#REF!,IF(F451 &gt; 0,"!",""),IF(D451=Opslag!#REF!,IF(F451 &gt; 0,"!",""),IF(D451=Opslag!#REF!,IF(F451 &gt; 0,"!",""),IF(D451=Opslag!#REF!,IF(F451 &gt; 0,"!",""),IF(D451=Opslag!#REF!,IF(F451 &gt; 0,"!",""),))))))))))</f>
        <v>#REF!</v>
      </c>
      <c r="H451" s="206"/>
      <c r="I451" s="209"/>
      <c r="J451" s="210" t="e">
        <f>IF(H451='Rammetal og satser'!#REF!,IF(I451="ja","!",""),"")</f>
        <v>#REF!</v>
      </c>
    </row>
    <row r="452" spans="1:10" ht="16.2" x14ac:dyDescent="0.4">
      <c r="A452" s="13"/>
      <c r="B452" s="206"/>
      <c r="C452" s="280"/>
      <c r="D452" s="283" t="str">
        <f>IF(C452="","",VLOOKUP(C452,'Ark1'!$A$1:$C$496,2,FALSE))</f>
        <v/>
      </c>
      <c r="E452" s="281"/>
      <c r="F452" s="207"/>
      <c r="G452" s="208" t="e">
        <f>IF(D452=Opslag!$B$2,IF(F452 &gt; 0,"!",""),IF(D452=Opslag!$B$3,IF(F452 &gt; 0,"!",""),IF(D452=Opslag!$B$4,IF(F452 &gt; 0,"!",""),IF(D452=Opslag!#REF!,IF(F452 &gt; 0,"!",""),IF(D452=Opslag!#REF!,IF(F452 &gt; 0,"!",""),IF(D452=Opslag!#REF!,IF(F452 &gt; 0,"!",""),IF(D452=Opslag!#REF!,IF(F452 &gt; 0,"!",""),IF(D452=Opslag!#REF!,IF(F452 &gt; 0,"!",""),IF(D452=Opslag!#REF!,IF(F452 &gt; 0,"!",""),IF(D452=Opslag!#REF!,IF(F452 &gt; 0,"!",""),))))))))))</f>
        <v>#REF!</v>
      </c>
      <c r="H452" s="206"/>
      <c r="I452" s="209"/>
      <c r="J452" s="210" t="e">
        <f>IF(H452='Rammetal og satser'!#REF!,IF(I452="ja","!",""),"")</f>
        <v>#REF!</v>
      </c>
    </row>
    <row r="453" spans="1:10" ht="16.2" x14ac:dyDescent="0.4">
      <c r="A453" s="13"/>
      <c r="B453" s="206"/>
      <c r="C453" s="280"/>
      <c r="D453" s="283" t="str">
        <f>IF(C453="","",VLOOKUP(C453,'Ark1'!$A$1:$C$496,2,FALSE))</f>
        <v/>
      </c>
      <c r="E453" s="281"/>
      <c r="F453" s="207"/>
      <c r="G453" s="208" t="e">
        <f>IF(D453=Opslag!$B$2,IF(F453 &gt; 0,"!",""),IF(D453=Opslag!$B$3,IF(F453 &gt; 0,"!",""),IF(D453=Opslag!$B$4,IF(F453 &gt; 0,"!",""),IF(D453=Opslag!#REF!,IF(F453 &gt; 0,"!",""),IF(D453=Opslag!#REF!,IF(F453 &gt; 0,"!",""),IF(D453=Opslag!#REF!,IF(F453 &gt; 0,"!",""),IF(D453=Opslag!#REF!,IF(F453 &gt; 0,"!",""),IF(D453=Opslag!#REF!,IF(F453 &gt; 0,"!",""),IF(D453=Opslag!#REF!,IF(F453 &gt; 0,"!",""),IF(D453=Opslag!#REF!,IF(F453 &gt; 0,"!",""),))))))))))</f>
        <v>#REF!</v>
      </c>
      <c r="H453" s="206"/>
      <c r="I453" s="209"/>
      <c r="J453" s="210" t="e">
        <f>IF(H453='Rammetal og satser'!#REF!,IF(I453="ja","!",""),"")</f>
        <v>#REF!</v>
      </c>
    </row>
    <row r="454" spans="1:10" ht="16.2" x14ac:dyDescent="0.4">
      <c r="A454" s="13"/>
      <c r="B454" s="206"/>
      <c r="C454" s="280"/>
      <c r="D454" s="283" t="str">
        <f>IF(C454="","",VLOOKUP(C454,'Ark1'!$A$1:$C$496,2,FALSE))</f>
        <v/>
      </c>
      <c r="E454" s="281"/>
      <c r="F454" s="207"/>
      <c r="G454" s="208" t="e">
        <f>IF(D454=Opslag!$B$2,IF(F454 &gt; 0,"!",""),IF(D454=Opslag!$B$3,IF(F454 &gt; 0,"!",""),IF(D454=Opslag!$B$4,IF(F454 &gt; 0,"!",""),IF(D454=Opslag!#REF!,IF(F454 &gt; 0,"!",""),IF(D454=Opslag!#REF!,IF(F454 &gt; 0,"!",""),IF(D454=Opslag!#REF!,IF(F454 &gt; 0,"!",""),IF(D454=Opslag!#REF!,IF(F454 &gt; 0,"!",""),IF(D454=Opslag!#REF!,IF(F454 &gt; 0,"!",""),IF(D454=Opslag!#REF!,IF(F454 &gt; 0,"!",""),IF(D454=Opslag!#REF!,IF(F454 &gt; 0,"!",""),))))))))))</f>
        <v>#REF!</v>
      </c>
      <c r="H454" s="206"/>
      <c r="I454" s="209"/>
      <c r="J454" s="210" t="e">
        <f>IF(H454='Rammetal og satser'!#REF!,IF(I454="ja","!",""),"")</f>
        <v>#REF!</v>
      </c>
    </row>
    <row r="455" spans="1:10" ht="16.2" x14ac:dyDescent="0.4">
      <c r="A455" s="13"/>
      <c r="B455" s="206"/>
      <c r="C455" s="280"/>
      <c r="D455" s="283" t="str">
        <f>IF(C455="","",VLOOKUP(C455,'Ark1'!$A$1:$C$496,2,FALSE))</f>
        <v/>
      </c>
      <c r="E455" s="281"/>
      <c r="F455" s="207"/>
      <c r="G455" s="208" t="e">
        <f>IF(D455=Opslag!$B$2,IF(F455 &gt; 0,"!",""),IF(D455=Opslag!$B$3,IF(F455 &gt; 0,"!",""),IF(D455=Opslag!$B$4,IF(F455 &gt; 0,"!",""),IF(D455=Opslag!#REF!,IF(F455 &gt; 0,"!",""),IF(D455=Opslag!#REF!,IF(F455 &gt; 0,"!",""),IF(D455=Opslag!#REF!,IF(F455 &gt; 0,"!",""),IF(D455=Opslag!#REF!,IF(F455 &gt; 0,"!",""),IF(D455=Opslag!#REF!,IF(F455 &gt; 0,"!",""),IF(D455=Opslag!#REF!,IF(F455 &gt; 0,"!",""),IF(D455=Opslag!#REF!,IF(F455 &gt; 0,"!",""),))))))))))</f>
        <v>#REF!</v>
      </c>
      <c r="H455" s="206"/>
      <c r="I455" s="209"/>
      <c r="J455" s="210" t="e">
        <f>IF(H455='Rammetal og satser'!#REF!,IF(I455="ja","!",""),"")</f>
        <v>#REF!</v>
      </c>
    </row>
    <row r="456" spans="1:10" ht="16.2" x14ac:dyDescent="0.4">
      <c r="A456" s="13"/>
      <c r="B456" s="206"/>
      <c r="C456" s="280"/>
      <c r="D456" s="283" t="str">
        <f>IF(C456="","",VLOOKUP(C456,'Ark1'!$A$1:$C$496,2,FALSE))</f>
        <v/>
      </c>
      <c r="E456" s="281"/>
      <c r="F456" s="207"/>
      <c r="G456" s="208" t="e">
        <f>IF(D456=Opslag!$B$2,IF(F456 &gt; 0,"!",""),IF(D456=Opslag!$B$3,IF(F456 &gt; 0,"!",""),IF(D456=Opslag!$B$4,IF(F456 &gt; 0,"!",""),IF(D456=Opslag!#REF!,IF(F456 &gt; 0,"!",""),IF(D456=Opslag!#REF!,IF(F456 &gt; 0,"!",""),IF(D456=Opslag!#REF!,IF(F456 &gt; 0,"!",""),IF(D456=Opslag!#REF!,IF(F456 &gt; 0,"!",""),IF(D456=Opslag!#REF!,IF(F456 &gt; 0,"!",""),IF(D456=Opslag!#REF!,IF(F456 &gt; 0,"!",""),IF(D456=Opslag!#REF!,IF(F456 &gt; 0,"!",""),))))))))))</f>
        <v>#REF!</v>
      </c>
      <c r="H456" s="206"/>
      <c r="I456" s="209"/>
      <c r="J456" s="210" t="e">
        <f>IF(H456='Rammetal og satser'!#REF!,IF(I456="ja","!",""),"")</f>
        <v>#REF!</v>
      </c>
    </row>
    <row r="457" spans="1:10" ht="16.2" x14ac:dyDescent="0.4">
      <c r="A457" s="13"/>
      <c r="B457" s="206"/>
      <c r="C457" s="280"/>
      <c r="D457" s="283" t="str">
        <f>IF(C457="","",VLOOKUP(C457,'Ark1'!$A$1:$C$496,2,FALSE))</f>
        <v/>
      </c>
      <c r="E457" s="281"/>
      <c r="F457" s="207"/>
      <c r="G457" s="208" t="e">
        <f>IF(D457=Opslag!$B$2,IF(F457 &gt; 0,"!",""),IF(D457=Opslag!$B$3,IF(F457 &gt; 0,"!",""),IF(D457=Opslag!$B$4,IF(F457 &gt; 0,"!",""),IF(D457=Opslag!#REF!,IF(F457 &gt; 0,"!",""),IF(D457=Opslag!#REF!,IF(F457 &gt; 0,"!",""),IF(D457=Opslag!#REF!,IF(F457 &gt; 0,"!",""),IF(D457=Opslag!#REF!,IF(F457 &gt; 0,"!",""),IF(D457=Opslag!#REF!,IF(F457 &gt; 0,"!",""),IF(D457=Opslag!#REF!,IF(F457 &gt; 0,"!",""),IF(D457=Opslag!#REF!,IF(F457 &gt; 0,"!",""),))))))))))</f>
        <v>#REF!</v>
      </c>
      <c r="H457" s="206"/>
      <c r="I457" s="209"/>
      <c r="J457" s="210" t="e">
        <f>IF(H457='Rammetal og satser'!#REF!,IF(I457="ja","!",""),"")</f>
        <v>#REF!</v>
      </c>
    </row>
    <row r="458" spans="1:10" ht="16.2" x14ac:dyDescent="0.4">
      <c r="A458" s="13"/>
      <c r="B458" s="206"/>
      <c r="C458" s="280"/>
      <c r="D458" s="283" t="str">
        <f>IF(C458="","",VLOOKUP(C458,'Ark1'!$A$1:$C$496,2,FALSE))</f>
        <v/>
      </c>
      <c r="E458" s="281"/>
      <c r="F458" s="207"/>
      <c r="G458" s="208" t="e">
        <f>IF(D458=Opslag!$B$2,IF(F458 &gt; 0,"!",""),IF(D458=Opslag!$B$3,IF(F458 &gt; 0,"!",""),IF(D458=Opslag!$B$4,IF(F458 &gt; 0,"!",""),IF(D458=Opslag!#REF!,IF(F458 &gt; 0,"!",""),IF(D458=Opslag!#REF!,IF(F458 &gt; 0,"!",""),IF(D458=Opslag!#REF!,IF(F458 &gt; 0,"!",""),IF(D458=Opslag!#REF!,IF(F458 &gt; 0,"!",""),IF(D458=Opslag!#REF!,IF(F458 &gt; 0,"!",""),IF(D458=Opslag!#REF!,IF(F458 &gt; 0,"!",""),IF(D458=Opslag!#REF!,IF(F458 &gt; 0,"!",""),))))))))))</f>
        <v>#REF!</v>
      </c>
      <c r="H458" s="206"/>
      <c r="I458" s="209"/>
      <c r="J458" s="210" t="e">
        <f>IF(H458='Rammetal og satser'!#REF!,IF(I458="ja","!",""),"")</f>
        <v>#REF!</v>
      </c>
    </row>
    <row r="459" spans="1:10" ht="16.2" x14ac:dyDescent="0.4">
      <c r="A459" s="13"/>
      <c r="B459" s="206"/>
      <c r="C459" s="280"/>
      <c r="D459" s="283" t="str">
        <f>IF(C459="","",VLOOKUP(C459,'Ark1'!$A$1:$C$496,2,FALSE))</f>
        <v/>
      </c>
      <c r="E459" s="281"/>
      <c r="F459" s="207"/>
      <c r="G459" s="208" t="e">
        <f>IF(D459=Opslag!$B$2,IF(F459 &gt; 0,"!",""),IF(D459=Opslag!$B$3,IF(F459 &gt; 0,"!",""),IF(D459=Opslag!$B$4,IF(F459 &gt; 0,"!",""),IF(D459=Opslag!#REF!,IF(F459 &gt; 0,"!",""),IF(D459=Opslag!#REF!,IF(F459 &gt; 0,"!",""),IF(D459=Opslag!#REF!,IF(F459 &gt; 0,"!",""),IF(D459=Opslag!#REF!,IF(F459 &gt; 0,"!",""),IF(D459=Opslag!#REF!,IF(F459 &gt; 0,"!",""),IF(D459=Opslag!#REF!,IF(F459 &gt; 0,"!",""),IF(D459=Opslag!#REF!,IF(F459 &gt; 0,"!",""),))))))))))</f>
        <v>#REF!</v>
      </c>
      <c r="H459" s="206"/>
      <c r="I459" s="209"/>
      <c r="J459" s="210" t="e">
        <f>IF(H459='Rammetal og satser'!#REF!,IF(I459="ja","!",""),"")</f>
        <v>#REF!</v>
      </c>
    </row>
    <row r="460" spans="1:10" ht="16.2" x14ac:dyDescent="0.4">
      <c r="A460" s="13"/>
      <c r="B460" s="206"/>
      <c r="C460" s="280"/>
      <c r="D460" s="283" t="str">
        <f>IF(C460="","",VLOOKUP(C460,'Ark1'!$A$1:$C$496,2,FALSE))</f>
        <v/>
      </c>
      <c r="E460" s="281"/>
      <c r="F460" s="207"/>
      <c r="G460" s="208" t="e">
        <f>IF(D460=Opslag!$B$2,IF(F460 &gt; 0,"!",""),IF(D460=Opslag!$B$3,IF(F460 &gt; 0,"!",""),IF(D460=Opslag!$B$4,IF(F460 &gt; 0,"!",""),IF(D460=Opslag!#REF!,IF(F460 &gt; 0,"!",""),IF(D460=Opslag!#REF!,IF(F460 &gt; 0,"!",""),IF(D460=Opslag!#REF!,IF(F460 &gt; 0,"!",""),IF(D460=Opslag!#REF!,IF(F460 &gt; 0,"!",""),IF(D460=Opslag!#REF!,IF(F460 &gt; 0,"!",""),IF(D460=Opslag!#REF!,IF(F460 &gt; 0,"!",""),IF(D460=Opslag!#REF!,IF(F460 &gt; 0,"!",""),))))))))))</f>
        <v>#REF!</v>
      </c>
      <c r="H460" s="206"/>
      <c r="I460" s="209"/>
      <c r="J460" s="210" t="e">
        <f>IF(H460='Rammetal og satser'!#REF!,IF(I460="ja","!",""),"")</f>
        <v>#REF!</v>
      </c>
    </row>
    <row r="461" spans="1:10" ht="16.2" x14ac:dyDescent="0.4">
      <c r="A461" s="13"/>
      <c r="B461" s="206"/>
      <c r="C461" s="280"/>
      <c r="D461" s="283" t="str">
        <f>IF(C461="","",VLOOKUP(C461,'Ark1'!$A$1:$C$496,2,FALSE))</f>
        <v/>
      </c>
      <c r="E461" s="281"/>
      <c r="F461" s="207"/>
      <c r="G461" s="208" t="e">
        <f>IF(D461=Opslag!$B$2,IF(F461 &gt; 0,"!",""),IF(D461=Opslag!$B$3,IF(F461 &gt; 0,"!",""),IF(D461=Opslag!$B$4,IF(F461 &gt; 0,"!",""),IF(D461=Opslag!#REF!,IF(F461 &gt; 0,"!",""),IF(D461=Opslag!#REF!,IF(F461 &gt; 0,"!",""),IF(D461=Opslag!#REF!,IF(F461 &gt; 0,"!",""),IF(D461=Opslag!#REF!,IF(F461 &gt; 0,"!",""),IF(D461=Opslag!#REF!,IF(F461 &gt; 0,"!",""),IF(D461=Opslag!#REF!,IF(F461 &gt; 0,"!",""),IF(D461=Opslag!#REF!,IF(F461 &gt; 0,"!",""),))))))))))</f>
        <v>#REF!</v>
      </c>
      <c r="H461" s="206"/>
      <c r="I461" s="209"/>
      <c r="J461" s="210" t="e">
        <f>IF(H461='Rammetal og satser'!#REF!,IF(I461="ja","!",""),"")</f>
        <v>#REF!</v>
      </c>
    </row>
    <row r="462" spans="1:10" ht="16.2" x14ac:dyDescent="0.4">
      <c r="A462" s="13"/>
      <c r="B462" s="206"/>
      <c r="C462" s="280"/>
      <c r="D462" s="283" t="str">
        <f>IF(C462="","",VLOOKUP(C462,'Ark1'!$A$1:$C$496,2,FALSE))</f>
        <v/>
      </c>
      <c r="E462" s="281"/>
      <c r="F462" s="207"/>
      <c r="G462" s="208" t="e">
        <f>IF(D462=Opslag!$B$2,IF(F462 &gt; 0,"!",""),IF(D462=Opslag!$B$3,IF(F462 &gt; 0,"!",""),IF(D462=Opslag!$B$4,IF(F462 &gt; 0,"!",""),IF(D462=Opslag!#REF!,IF(F462 &gt; 0,"!",""),IF(D462=Opslag!#REF!,IF(F462 &gt; 0,"!",""),IF(D462=Opslag!#REF!,IF(F462 &gt; 0,"!",""),IF(D462=Opslag!#REF!,IF(F462 &gt; 0,"!",""),IF(D462=Opslag!#REF!,IF(F462 &gt; 0,"!",""),IF(D462=Opslag!#REF!,IF(F462 &gt; 0,"!",""),IF(D462=Opslag!#REF!,IF(F462 &gt; 0,"!",""),))))))))))</f>
        <v>#REF!</v>
      </c>
      <c r="H462" s="206"/>
      <c r="I462" s="209"/>
      <c r="J462" s="210" t="e">
        <f>IF(H462='Rammetal og satser'!#REF!,IF(I462="ja","!",""),"")</f>
        <v>#REF!</v>
      </c>
    </row>
    <row r="463" spans="1:10" ht="16.2" x14ac:dyDescent="0.4">
      <c r="A463" s="13"/>
      <c r="B463" s="206"/>
      <c r="C463" s="280"/>
      <c r="D463" s="283" t="str">
        <f>IF(C463="","",VLOOKUP(C463,'Ark1'!$A$1:$C$496,2,FALSE))</f>
        <v/>
      </c>
      <c r="E463" s="281"/>
      <c r="F463" s="207"/>
      <c r="G463" s="208" t="e">
        <f>IF(D463=Opslag!$B$2,IF(F463 &gt; 0,"!",""),IF(D463=Opslag!$B$3,IF(F463 &gt; 0,"!",""),IF(D463=Opslag!$B$4,IF(F463 &gt; 0,"!",""),IF(D463=Opslag!#REF!,IF(F463 &gt; 0,"!",""),IF(D463=Opslag!#REF!,IF(F463 &gt; 0,"!",""),IF(D463=Opslag!#REF!,IF(F463 &gt; 0,"!",""),IF(D463=Opslag!#REF!,IF(F463 &gt; 0,"!",""),IF(D463=Opslag!#REF!,IF(F463 &gt; 0,"!",""),IF(D463=Opslag!#REF!,IF(F463 &gt; 0,"!",""),IF(D463=Opslag!#REF!,IF(F463 &gt; 0,"!",""),))))))))))</f>
        <v>#REF!</v>
      </c>
      <c r="H463" s="206"/>
      <c r="I463" s="209"/>
      <c r="J463" s="210" t="e">
        <f>IF(H463='Rammetal og satser'!#REF!,IF(I463="ja","!",""),"")</f>
        <v>#REF!</v>
      </c>
    </row>
    <row r="464" spans="1:10" ht="16.2" x14ac:dyDescent="0.4">
      <c r="A464" s="13"/>
      <c r="B464" s="206"/>
      <c r="C464" s="280"/>
      <c r="D464" s="283" t="str">
        <f>IF(C464="","",VLOOKUP(C464,'Ark1'!$A$1:$C$496,2,FALSE))</f>
        <v/>
      </c>
      <c r="E464" s="281"/>
      <c r="F464" s="207"/>
      <c r="G464" s="208" t="e">
        <f>IF(D464=Opslag!$B$2,IF(F464 &gt; 0,"!",""),IF(D464=Opslag!$B$3,IF(F464 &gt; 0,"!",""),IF(D464=Opslag!$B$4,IF(F464 &gt; 0,"!",""),IF(D464=Opslag!#REF!,IF(F464 &gt; 0,"!",""),IF(D464=Opslag!#REF!,IF(F464 &gt; 0,"!",""),IF(D464=Opslag!#REF!,IF(F464 &gt; 0,"!",""),IF(D464=Opslag!#REF!,IF(F464 &gt; 0,"!",""),IF(D464=Opslag!#REF!,IF(F464 &gt; 0,"!",""),IF(D464=Opslag!#REF!,IF(F464 &gt; 0,"!",""),IF(D464=Opslag!#REF!,IF(F464 &gt; 0,"!",""),))))))))))</f>
        <v>#REF!</v>
      </c>
      <c r="H464" s="206"/>
      <c r="I464" s="209"/>
      <c r="J464" s="210" t="e">
        <f>IF(H464='Rammetal og satser'!#REF!,IF(I464="ja","!",""),"")</f>
        <v>#REF!</v>
      </c>
    </row>
    <row r="465" spans="1:10" ht="16.2" x14ac:dyDescent="0.4">
      <c r="A465" s="13"/>
      <c r="B465" s="206"/>
      <c r="C465" s="280"/>
      <c r="D465" s="283" t="str">
        <f>IF(C465="","",VLOOKUP(C465,'Ark1'!$A$1:$C$496,2,FALSE))</f>
        <v/>
      </c>
      <c r="E465" s="281"/>
      <c r="F465" s="207"/>
      <c r="G465" s="208" t="e">
        <f>IF(D465=Opslag!$B$2,IF(F465 &gt; 0,"!",""),IF(D465=Opslag!$B$3,IF(F465 &gt; 0,"!",""),IF(D465=Opslag!$B$4,IF(F465 &gt; 0,"!",""),IF(D465=Opslag!#REF!,IF(F465 &gt; 0,"!",""),IF(D465=Opslag!#REF!,IF(F465 &gt; 0,"!",""),IF(D465=Opslag!#REF!,IF(F465 &gt; 0,"!",""),IF(D465=Opslag!#REF!,IF(F465 &gt; 0,"!",""),IF(D465=Opslag!#REF!,IF(F465 &gt; 0,"!",""),IF(D465=Opslag!#REF!,IF(F465 &gt; 0,"!",""),IF(D465=Opslag!#REF!,IF(F465 &gt; 0,"!",""),))))))))))</f>
        <v>#REF!</v>
      </c>
      <c r="H465" s="206"/>
      <c r="I465" s="209"/>
      <c r="J465" s="210" t="e">
        <f>IF(H465='Rammetal og satser'!#REF!,IF(I465="ja","!",""),"")</f>
        <v>#REF!</v>
      </c>
    </row>
    <row r="466" spans="1:10" ht="16.2" x14ac:dyDescent="0.4">
      <c r="A466" s="13"/>
      <c r="B466" s="206"/>
      <c r="C466" s="280"/>
      <c r="D466" s="283" t="str">
        <f>IF(C466="","",VLOOKUP(C466,'Ark1'!$A$1:$C$496,2,FALSE))</f>
        <v/>
      </c>
      <c r="E466" s="281"/>
      <c r="F466" s="207"/>
      <c r="G466" s="208" t="e">
        <f>IF(D466=Opslag!$B$2,IF(F466 &gt; 0,"!",""),IF(D466=Opslag!$B$3,IF(F466 &gt; 0,"!",""),IF(D466=Opslag!$B$4,IF(F466 &gt; 0,"!",""),IF(D466=Opslag!#REF!,IF(F466 &gt; 0,"!",""),IF(D466=Opslag!#REF!,IF(F466 &gt; 0,"!",""),IF(D466=Opslag!#REF!,IF(F466 &gt; 0,"!",""),IF(D466=Opslag!#REF!,IF(F466 &gt; 0,"!",""),IF(D466=Opslag!#REF!,IF(F466 &gt; 0,"!",""),IF(D466=Opslag!#REF!,IF(F466 &gt; 0,"!",""),IF(D466=Opslag!#REF!,IF(F466 &gt; 0,"!",""),))))))))))</f>
        <v>#REF!</v>
      </c>
      <c r="H466" s="206"/>
      <c r="I466" s="209"/>
      <c r="J466" s="210" t="e">
        <f>IF(H466='Rammetal og satser'!#REF!,IF(I466="ja","!",""),"")</f>
        <v>#REF!</v>
      </c>
    </row>
    <row r="467" spans="1:10" ht="16.2" x14ac:dyDescent="0.4">
      <c r="A467" s="13"/>
      <c r="B467" s="206"/>
      <c r="C467" s="280"/>
      <c r="D467" s="283" t="str">
        <f>IF(C467="","",VLOOKUP(C467,'Ark1'!$A$1:$C$496,2,FALSE))</f>
        <v/>
      </c>
      <c r="E467" s="281"/>
      <c r="F467" s="207"/>
      <c r="G467" s="208" t="e">
        <f>IF(D467=Opslag!$B$2,IF(F467 &gt; 0,"!",""),IF(D467=Opslag!$B$3,IF(F467 &gt; 0,"!",""),IF(D467=Opslag!$B$4,IF(F467 &gt; 0,"!",""),IF(D467=Opslag!#REF!,IF(F467 &gt; 0,"!",""),IF(D467=Opslag!#REF!,IF(F467 &gt; 0,"!",""),IF(D467=Opslag!#REF!,IF(F467 &gt; 0,"!",""),IF(D467=Opslag!#REF!,IF(F467 &gt; 0,"!",""),IF(D467=Opslag!#REF!,IF(F467 &gt; 0,"!",""),IF(D467=Opslag!#REF!,IF(F467 &gt; 0,"!",""),IF(D467=Opslag!#REF!,IF(F467 &gt; 0,"!",""),))))))))))</f>
        <v>#REF!</v>
      </c>
      <c r="H467" s="206"/>
      <c r="I467" s="209"/>
      <c r="J467" s="210" t="e">
        <f>IF(H467='Rammetal og satser'!#REF!,IF(I467="ja","!",""),"")</f>
        <v>#REF!</v>
      </c>
    </row>
    <row r="468" spans="1:10" ht="16.2" x14ac:dyDescent="0.4">
      <c r="A468" s="13"/>
      <c r="B468" s="206"/>
      <c r="C468" s="280"/>
      <c r="D468" s="283" t="str">
        <f>IF(C468="","",VLOOKUP(C468,'Ark1'!$A$1:$C$496,2,FALSE))</f>
        <v/>
      </c>
      <c r="E468" s="281"/>
      <c r="F468" s="207"/>
      <c r="G468" s="208" t="e">
        <f>IF(D468=Opslag!$B$2,IF(F468 &gt; 0,"!",""),IF(D468=Opslag!$B$3,IF(F468 &gt; 0,"!",""),IF(D468=Opslag!$B$4,IF(F468 &gt; 0,"!",""),IF(D468=Opslag!#REF!,IF(F468 &gt; 0,"!",""),IF(D468=Opslag!#REF!,IF(F468 &gt; 0,"!",""),IF(D468=Opslag!#REF!,IF(F468 &gt; 0,"!",""),IF(D468=Opslag!#REF!,IF(F468 &gt; 0,"!",""),IF(D468=Opslag!#REF!,IF(F468 &gt; 0,"!",""),IF(D468=Opslag!#REF!,IF(F468 &gt; 0,"!",""),IF(D468=Opslag!#REF!,IF(F468 &gt; 0,"!",""),))))))))))</f>
        <v>#REF!</v>
      </c>
      <c r="H468" s="206"/>
      <c r="I468" s="209"/>
      <c r="J468" s="210" t="e">
        <f>IF(H468='Rammetal og satser'!#REF!,IF(I468="ja","!",""),"")</f>
        <v>#REF!</v>
      </c>
    </row>
    <row r="469" spans="1:10" ht="16.2" x14ac:dyDescent="0.4">
      <c r="A469" s="13"/>
      <c r="B469" s="206"/>
      <c r="C469" s="280"/>
      <c r="D469" s="283" t="str">
        <f>IF(C469="","",VLOOKUP(C469,'Ark1'!$A$1:$C$496,2,FALSE))</f>
        <v/>
      </c>
      <c r="E469" s="281"/>
      <c r="F469" s="207"/>
      <c r="G469" s="208" t="e">
        <f>IF(D469=Opslag!$B$2,IF(F469 &gt; 0,"!",""),IF(D469=Opslag!$B$3,IF(F469 &gt; 0,"!",""),IF(D469=Opslag!$B$4,IF(F469 &gt; 0,"!",""),IF(D469=Opslag!#REF!,IF(F469 &gt; 0,"!",""),IF(D469=Opslag!#REF!,IF(F469 &gt; 0,"!",""),IF(D469=Opslag!#REF!,IF(F469 &gt; 0,"!",""),IF(D469=Opslag!#REF!,IF(F469 &gt; 0,"!",""),IF(D469=Opslag!#REF!,IF(F469 &gt; 0,"!",""),IF(D469=Opslag!#REF!,IF(F469 &gt; 0,"!",""),IF(D469=Opslag!#REF!,IF(F469 &gt; 0,"!",""),))))))))))</f>
        <v>#REF!</v>
      </c>
      <c r="H469" s="206"/>
      <c r="I469" s="209"/>
      <c r="J469" s="210" t="e">
        <f>IF(H469='Rammetal og satser'!#REF!,IF(I469="ja","!",""),"")</f>
        <v>#REF!</v>
      </c>
    </row>
    <row r="470" spans="1:10" ht="16.2" x14ac:dyDescent="0.4">
      <c r="A470" s="13"/>
      <c r="B470" s="206"/>
      <c r="C470" s="280"/>
      <c r="D470" s="283" t="str">
        <f>IF(C470="","",VLOOKUP(C470,'Ark1'!$A$1:$C$496,2,FALSE))</f>
        <v/>
      </c>
      <c r="E470" s="281"/>
      <c r="F470" s="207"/>
      <c r="G470" s="208" t="e">
        <f>IF(D470=Opslag!$B$2,IF(F470 &gt; 0,"!",""),IF(D470=Opslag!$B$3,IF(F470 &gt; 0,"!",""),IF(D470=Opslag!$B$4,IF(F470 &gt; 0,"!",""),IF(D470=Opslag!#REF!,IF(F470 &gt; 0,"!",""),IF(D470=Opslag!#REF!,IF(F470 &gt; 0,"!",""),IF(D470=Opslag!#REF!,IF(F470 &gt; 0,"!",""),IF(D470=Opslag!#REF!,IF(F470 &gt; 0,"!",""),IF(D470=Opslag!#REF!,IF(F470 &gt; 0,"!",""),IF(D470=Opslag!#REF!,IF(F470 &gt; 0,"!",""),IF(D470=Opslag!#REF!,IF(F470 &gt; 0,"!",""),))))))))))</f>
        <v>#REF!</v>
      </c>
      <c r="H470" s="206"/>
      <c r="I470" s="209"/>
      <c r="J470" s="210" t="e">
        <f>IF(H470='Rammetal og satser'!#REF!,IF(I470="ja","!",""),"")</f>
        <v>#REF!</v>
      </c>
    </row>
    <row r="471" spans="1:10" ht="16.2" x14ac:dyDescent="0.4">
      <c r="A471" s="13"/>
      <c r="B471" s="206"/>
      <c r="C471" s="280"/>
      <c r="D471" s="283" t="str">
        <f>IF(C471="","",VLOOKUP(C471,'Ark1'!$A$1:$C$496,2,FALSE))</f>
        <v/>
      </c>
      <c r="E471" s="281"/>
      <c r="F471" s="207"/>
      <c r="G471" s="208" t="e">
        <f>IF(D471=Opslag!$B$2,IF(F471 &gt; 0,"!",""),IF(D471=Opslag!$B$3,IF(F471 &gt; 0,"!",""),IF(D471=Opslag!$B$4,IF(F471 &gt; 0,"!",""),IF(D471=Opslag!#REF!,IF(F471 &gt; 0,"!",""),IF(D471=Opslag!#REF!,IF(F471 &gt; 0,"!",""),IF(D471=Opslag!#REF!,IF(F471 &gt; 0,"!",""),IF(D471=Opslag!#REF!,IF(F471 &gt; 0,"!",""),IF(D471=Opslag!#REF!,IF(F471 &gt; 0,"!",""),IF(D471=Opslag!#REF!,IF(F471 &gt; 0,"!",""),IF(D471=Opslag!#REF!,IF(F471 &gt; 0,"!",""),))))))))))</f>
        <v>#REF!</v>
      </c>
      <c r="H471" s="206"/>
      <c r="I471" s="209"/>
      <c r="J471" s="210" t="e">
        <f>IF(H471='Rammetal og satser'!#REF!,IF(I471="ja","!",""),"")</f>
        <v>#REF!</v>
      </c>
    </row>
    <row r="472" spans="1:10" ht="16.2" x14ac:dyDescent="0.4">
      <c r="A472" s="13"/>
      <c r="B472" s="206"/>
      <c r="C472" s="280"/>
      <c r="D472" s="283" t="str">
        <f>IF(C472="","",VLOOKUP(C472,'Ark1'!$A$1:$C$496,2,FALSE))</f>
        <v/>
      </c>
      <c r="E472" s="281"/>
      <c r="F472" s="207"/>
      <c r="G472" s="208" t="e">
        <f>IF(D472=Opslag!$B$2,IF(F472 &gt; 0,"!",""),IF(D472=Opslag!$B$3,IF(F472 &gt; 0,"!",""),IF(D472=Opslag!$B$4,IF(F472 &gt; 0,"!",""),IF(D472=Opslag!#REF!,IF(F472 &gt; 0,"!",""),IF(D472=Opslag!#REF!,IF(F472 &gt; 0,"!",""),IF(D472=Opslag!#REF!,IF(F472 &gt; 0,"!",""),IF(D472=Opslag!#REF!,IF(F472 &gt; 0,"!",""),IF(D472=Opslag!#REF!,IF(F472 &gt; 0,"!",""),IF(D472=Opslag!#REF!,IF(F472 &gt; 0,"!",""),IF(D472=Opslag!#REF!,IF(F472 &gt; 0,"!",""),))))))))))</f>
        <v>#REF!</v>
      </c>
      <c r="H472" s="206"/>
      <c r="I472" s="209"/>
      <c r="J472" s="210" t="e">
        <f>IF(H472='Rammetal og satser'!#REF!,IF(I472="ja","!",""),"")</f>
        <v>#REF!</v>
      </c>
    </row>
    <row r="473" spans="1:10" ht="16.2" x14ac:dyDescent="0.4">
      <c r="A473" s="13"/>
      <c r="B473" s="206"/>
      <c r="C473" s="280"/>
      <c r="D473" s="283" t="str">
        <f>IF(C473="","",VLOOKUP(C473,'Ark1'!$A$1:$C$496,2,FALSE))</f>
        <v/>
      </c>
      <c r="E473" s="281"/>
      <c r="F473" s="207"/>
      <c r="G473" s="208" t="e">
        <f>IF(D473=Opslag!$B$2,IF(F473 &gt; 0,"!",""),IF(D473=Opslag!$B$3,IF(F473 &gt; 0,"!",""),IF(D473=Opslag!$B$4,IF(F473 &gt; 0,"!",""),IF(D473=Opslag!#REF!,IF(F473 &gt; 0,"!",""),IF(D473=Opslag!#REF!,IF(F473 &gt; 0,"!",""),IF(D473=Opslag!#REF!,IF(F473 &gt; 0,"!",""),IF(D473=Opslag!#REF!,IF(F473 &gt; 0,"!",""),IF(D473=Opslag!#REF!,IF(F473 &gt; 0,"!",""),IF(D473=Opslag!#REF!,IF(F473 &gt; 0,"!",""),IF(D473=Opslag!#REF!,IF(F473 &gt; 0,"!",""),))))))))))</f>
        <v>#REF!</v>
      </c>
      <c r="H473" s="206"/>
      <c r="I473" s="209"/>
      <c r="J473" s="210" t="e">
        <f>IF(H473='Rammetal og satser'!#REF!,IF(I473="ja","!",""),"")</f>
        <v>#REF!</v>
      </c>
    </row>
    <row r="474" spans="1:10" ht="16.2" x14ac:dyDescent="0.4">
      <c r="A474" s="13"/>
      <c r="B474" s="206"/>
      <c r="C474" s="280"/>
      <c r="D474" s="283" t="str">
        <f>IF(C474="","",VLOOKUP(C474,'Ark1'!$A$1:$C$496,2,FALSE))</f>
        <v/>
      </c>
      <c r="E474" s="281"/>
      <c r="F474" s="207"/>
      <c r="G474" s="208" t="e">
        <f>IF(D474=Opslag!$B$2,IF(F474 &gt; 0,"!",""),IF(D474=Opslag!$B$3,IF(F474 &gt; 0,"!",""),IF(D474=Opslag!$B$4,IF(F474 &gt; 0,"!",""),IF(D474=Opslag!#REF!,IF(F474 &gt; 0,"!",""),IF(D474=Opslag!#REF!,IF(F474 &gt; 0,"!",""),IF(D474=Opslag!#REF!,IF(F474 &gt; 0,"!",""),IF(D474=Opslag!#REF!,IF(F474 &gt; 0,"!",""),IF(D474=Opslag!#REF!,IF(F474 &gt; 0,"!",""),IF(D474=Opslag!#REF!,IF(F474 &gt; 0,"!",""),IF(D474=Opslag!#REF!,IF(F474 &gt; 0,"!",""),))))))))))</f>
        <v>#REF!</v>
      </c>
      <c r="H474" s="206"/>
      <c r="I474" s="209"/>
      <c r="J474" s="210" t="e">
        <f>IF(H474='Rammetal og satser'!#REF!,IF(I474="ja","!",""),"")</f>
        <v>#REF!</v>
      </c>
    </row>
    <row r="475" spans="1:10" ht="16.2" x14ac:dyDescent="0.4">
      <c r="A475" s="13"/>
      <c r="B475" s="206"/>
      <c r="C475" s="280"/>
      <c r="D475" s="283" t="str">
        <f>IF(C475="","",VLOOKUP(C475,'Ark1'!$A$1:$C$496,2,FALSE))</f>
        <v/>
      </c>
      <c r="E475" s="281"/>
      <c r="F475" s="207"/>
      <c r="G475" s="208" t="e">
        <f>IF(D475=Opslag!$B$2,IF(F475 &gt; 0,"!",""),IF(D475=Opslag!$B$3,IF(F475 &gt; 0,"!",""),IF(D475=Opslag!$B$4,IF(F475 &gt; 0,"!",""),IF(D475=Opslag!#REF!,IF(F475 &gt; 0,"!",""),IF(D475=Opslag!#REF!,IF(F475 &gt; 0,"!",""),IF(D475=Opslag!#REF!,IF(F475 &gt; 0,"!",""),IF(D475=Opslag!#REF!,IF(F475 &gt; 0,"!",""),IF(D475=Opslag!#REF!,IF(F475 &gt; 0,"!",""),IF(D475=Opslag!#REF!,IF(F475 &gt; 0,"!",""),IF(D475=Opslag!#REF!,IF(F475 &gt; 0,"!",""),))))))))))</f>
        <v>#REF!</v>
      </c>
      <c r="H475" s="206"/>
      <c r="I475" s="209"/>
      <c r="J475" s="210" t="e">
        <f>IF(H475='Rammetal og satser'!#REF!,IF(I475="ja","!",""),"")</f>
        <v>#REF!</v>
      </c>
    </row>
    <row r="476" spans="1:10" ht="16.2" x14ac:dyDescent="0.4">
      <c r="A476" s="13"/>
      <c r="B476" s="206"/>
      <c r="C476" s="280"/>
      <c r="D476" s="283" t="str">
        <f>IF(C476="","",VLOOKUP(C476,'Ark1'!$A$1:$C$496,2,FALSE))</f>
        <v/>
      </c>
      <c r="E476" s="281"/>
      <c r="F476" s="207"/>
      <c r="G476" s="208" t="e">
        <f>IF(D476=Opslag!$B$2,IF(F476 &gt; 0,"!",""),IF(D476=Opslag!$B$3,IF(F476 &gt; 0,"!",""),IF(D476=Opslag!$B$4,IF(F476 &gt; 0,"!",""),IF(D476=Opslag!#REF!,IF(F476 &gt; 0,"!",""),IF(D476=Opslag!#REF!,IF(F476 &gt; 0,"!",""),IF(D476=Opslag!#REF!,IF(F476 &gt; 0,"!",""),IF(D476=Opslag!#REF!,IF(F476 &gt; 0,"!",""),IF(D476=Opslag!#REF!,IF(F476 &gt; 0,"!",""),IF(D476=Opslag!#REF!,IF(F476 &gt; 0,"!",""),IF(D476=Opslag!#REF!,IF(F476 &gt; 0,"!",""),))))))))))</f>
        <v>#REF!</v>
      </c>
      <c r="H476" s="206"/>
      <c r="I476" s="209"/>
      <c r="J476" s="210" t="e">
        <f>IF(H476='Rammetal og satser'!#REF!,IF(I476="ja","!",""),"")</f>
        <v>#REF!</v>
      </c>
    </row>
    <row r="477" spans="1:10" ht="16.2" x14ac:dyDescent="0.4">
      <c r="A477" s="13"/>
      <c r="B477" s="206"/>
      <c r="C477" s="280"/>
      <c r="D477" s="283" t="str">
        <f>IF(C477="","",VLOOKUP(C477,'Ark1'!$A$1:$C$496,2,FALSE))</f>
        <v/>
      </c>
      <c r="E477" s="281"/>
      <c r="F477" s="207"/>
      <c r="G477" s="208" t="e">
        <f>IF(D477=Opslag!$B$2,IF(F477 &gt; 0,"!",""),IF(D477=Opslag!$B$3,IF(F477 &gt; 0,"!",""),IF(D477=Opslag!$B$4,IF(F477 &gt; 0,"!",""),IF(D477=Opslag!#REF!,IF(F477 &gt; 0,"!",""),IF(D477=Opslag!#REF!,IF(F477 &gt; 0,"!",""),IF(D477=Opslag!#REF!,IF(F477 &gt; 0,"!",""),IF(D477=Opslag!#REF!,IF(F477 &gt; 0,"!",""),IF(D477=Opslag!#REF!,IF(F477 &gt; 0,"!",""),IF(D477=Opslag!#REF!,IF(F477 &gt; 0,"!",""),IF(D477=Opslag!#REF!,IF(F477 &gt; 0,"!",""),))))))))))</f>
        <v>#REF!</v>
      </c>
      <c r="H477" s="206"/>
      <c r="I477" s="209"/>
      <c r="J477" s="210" t="e">
        <f>IF(H477='Rammetal og satser'!#REF!,IF(I477="ja","!",""),"")</f>
        <v>#REF!</v>
      </c>
    </row>
    <row r="478" spans="1:10" ht="16.2" x14ac:dyDescent="0.4">
      <c r="A478" s="13"/>
      <c r="B478" s="206"/>
      <c r="C478" s="280"/>
      <c r="D478" s="283" t="str">
        <f>IF(C478="","",VLOOKUP(C478,'Ark1'!$A$1:$C$496,2,FALSE))</f>
        <v/>
      </c>
      <c r="E478" s="281"/>
      <c r="F478" s="207"/>
      <c r="G478" s="208" t="e">
        <f>IF(D478=Opslag!$B$2,IF(F478 &gt; 0,"!",""),IF(D478=Opslag!$B$3,IF(F478 &gt; 0,"!",""),IF(D478=Opslag!$B$4,IF(F478 &gt; 0,"!",""),IF(D478=Opslag!#REF!,IF(F478 &gt; 0,"!",""),IF(D478=Opslag!#REF!,IF(F478 &gt; 0,"!",""),IF(D478=Opslag!#REF!,IF(F478 &gt; 0,"!",""),IF(D478=Opslag!#REF!,IF(F478 &gt; 0,"!",""),IF(D478=Opslag!#REF!,IF(F478 &gt; 0,"!",""),IF(D478=Opslag!#REF!,IF(F478 &gt; 0,"!",""),IF(D478=Opslag!#REF!,IF(F478 &gt; 0,"!",""),))))))))))</f>
        <v>#REF!</v>
      </c>
      <c r="H478" s="206"/>
      <c r="I478" s="209"/>
      <c r="J478" s="210" t="e">
        <f>IF(H478='Rammetal og satser'!#REF!,IF(I478="ja","!",""),"")</f>
        <v>#REF!</v>
      </c>
    </row>
    <row r="479" spans="1:10" ht="16.2" x14ac:dyDescent="0.4">
      <c r="A479" s="13"/>
      <c r="B479" s="206"/>
      <c r="C479" s="280"/>
      <c r="D479" s="283" t="str">
        <f>IF(C479="","",VLOOKUP(C479,'Ark1'!$A$1:$C$496,2,FALSE))</f>
        <v/>
      </c>
      <c r="E479" s="281"/>
      <c r="F479" s="207"/>
      <c r="G479" s="208" t="e">
        <f>IF(D479=Opslag!$B$2,IF(F479 &gt; 0,"!",""),IF(D479=Opslag!$B$3,IF(F479 &gt; 0,"!",""),IF(D479=Opslag!$B$4,IF(F479 &gt; 0,"!",""),IF(D479=Opslag!#REF!,IF(F479 &gt; 0,"!",""),IF(D479=Opslag!#REF!,IF(F479 &gt; 0,"!",""),IF(D479=Opslag!#REF!,IF(F479 &gt; 0,"!",""),IF(D479=Opslag!#REF!,IF(F479 &gt; 0,"!",""),IF(D479=Opslag!#REF!,IF(F479 &gt; 0,"!",""),IF(D479=Opslag!#REF!,IF(F479 &gt; 0,"!",""),IF(D479=Opslag!#REF!,IF(F479 &gt; 0,"!",""),))))))))))</f>
        <v>#REF!</v>
      </c>
      <c r="H479" s="206"/>
      <c r="I479" s="209"/>
      <c r="J479" s="210" t="e">
        <f>IF(H479='Rammetal og satser'!#REF!,IF(I479="ja","!",""),"")</f>
        <v>#REF!</v>
      </c>
    </row>
    <row r="480" spans="1:10" ht="16.2" x14ac:dyDescent="0.4">
      <c r="A480" s="13"/>
      <c r="B480" s="206"/>
      <c r="C480" s="280"/>
      <c r="D480" s="283" t="str">
        <f>IF(C480="","",VLOOKUP(C480,'Ark1'!$A$1:$C$496,2,FALSE))</f>
        <v/>
      </c>
      <c r="E480" s="281"/>
      <c r="F480" s="207"/>
      <c r="G480" s="208" t="e">
        <f>IF(D480=Opslag!$B$2,IF(F480 &gt; 0,"!",""),IF(D480=Opslag!$B$3,IF(F480 &gt; 0,"!",""),IF(D480=Opslag!$B$4,IF(F480 &gt; 0,"!",""),IF(D480=Opslag!#REF!,IF(F480 &gt; 0,"!",""),IF(D480=Opslag!#REF!,IF(F480 &gt; 0,"!",""),IF(D480=Opslag!#REF!,IF(F480 &gt; 0,"!",""),IF(D480=Opslag!#REF!,IF(F480 &gt; 0,"!",""),IF(D480=Opslag!#REF!,IF(F480 &gt; 0,"!",""),IF(D480=Opslag!#REF!,IF(F480 &gt; 0,"!",""),IF(D480=Opslag!#REF!,IF(F480 &gt; 0,"!",""),))))))))))</f>
        <v>#REF!</v>
      </c>
      <c r="H480" s="206"/>
      <c r="I480" s="209"/>
      <c r="J480" s="210" t="e">
        <f>IF(H480='Rammetal og satser'!#REF!,IF(I480="ja","!",""),"")</f>
        <v>#REF!</v>
      </c>
    </row>
    <row r="481" spans="1:10" ht="16.2" x14ac:dyDescent="0.4">
      <c r="A481" s="13"/>
      <c r="B481" s="206"/>
      <c r="C481" s="280"/>
      <c r="D481" s="283" t="str">
        <f>IF(C481="","",VLOOKUP(C481,'Ark1'!$A$1:$C$496,2,FALSE))</f>
        <v/>
      </c>
      <c r="E481" s="281"/>
      <c r="F481" s="207"/>
      <c r="G481" s="208" t="e">
        <f>IF(D481=Opslag!$B$2,IF(F481 &gt; 0,"!",""),IF(D481=Opslag!$B$3,IF(F481 &gt; 0,"!",""),IF(D481=Opslag!$B$4,IF(F481 &gt; 0,"!",""),IF(D481=Opslag!#REF!,IF(F481 &gt; 0,"!",""),IF(D481=Opslag!#REF!,IF(F481 &gt; 0,"!",""),IF(D481=Opslag!#REF!,IF(F481 &gt; 0,"!",""),IF(D481=Opslag!#REF!,IF(F481 &gt; 0,"!",""),IF(D481=Opslag!#REF!,IF(F481 &gt; 0,"!",""),IF(D481=Opslag!#REF!,IF(F481 &gt; 0,"!",""),IF(D481=Opslag!#REF!,IF(F481 &gt; 0,"!",""),))))))))))</f>
        <v>#REF!</v>
      </c>
      <c r="H481" s="206"/>
      <c r="I481" s="209"/>
      <c r="J481" s="210" t="e">
        <f>IF(H481='Rammetal og satser'!#REF!,IF(I481="ja","!",""),"")</f>
        <v>#REF!</v>
      </c>
    </row>
    <row r="482" spans="1:10" ht="16.2" x14ac:dyDescent="0.4">
      <c r="A482" s="13"/>
      <c r="B482" s="206"/>
      <c r="C482" s="280"/>
      <c r="D482" s="283" t="str">
        <f>IF(C482="","",VLOOKUP(C482,'Ark1'!$A$1:$C$496,2,FALSE))</f>
        <v/>
      </c>
      <c r="E482" s="281"/>
      <c r="F482" s="207"/>
      <c r="G482" s="208" t="e">
        <f>IF(D482=Opslag!$B$2,IF(F482 &gt; 0,"!",""),IF(D482=Opslag!$B$3,IF(F482 &gt; 0,"!",""),IF(D482=Opslag!$B$4,IF(F482 &gt; 0,"!",""),IF(D482=Opslag!#REF!,IF(F482 &gt; 0,"!",""),IF(D482=Opslag!#REF!,IF(F482 &gt; 0,"!",""),IF(D482=Opslag!#REF!,IF(F482 &gt; 0,"!",""),IF(D482=Opslag!#REF!,IF(F482 &gt; 0,"!",""),IF(D482=Opslag!#REF!,IF(F482 &gt; 0,"!",""),IF(D482=Opslag!#REF!,IF(F482 &gt; 0,"!",""),IF(D482=Opslag!#REF!,IF(F482 &gt; 0,"!",""),))))))))))</f>
        <v>#REF!</v>
      </c>
      <c r="H482" s="206"/>
      <c r="I482" s="209"/>
      <c r="J482" s="210" t="e">
        <f>IF(H482='Rammetal og satser'!#REF!,IF(I482="ja","!",""),"")</f>
        <v>#REF!</v>
      </c>
    </row>
    <row r="483" spans="1:10" ht="16.2" x14ac:dyDescent="0.4">
      <c r="A483" s="13"/>
      <c r="B483" s="206"/>
      <c r="C483" s="280"/>
      <c r="D483" s="283" t="str">
        <f>IF(C483="","",VLOOKUP(C483,'Ark1'!$A$1:$C$496,2,FALSE))</f>
        <v/>
      </c>
      <c r="E483" s="281"/>
      <c r="F483" s="207"/>
      <c r="G483" s="208" t="e">
        <f>IF(D483=Opslag!$B$2,IF(F483 &gt; 0,"!",""),IF(D483=Opslag!$B$3,IF(F483 &gt; 0,"!",""),IF(D483=Opslag!$B$4,IF(F483 &gt; 0,"!",""),IF(D483=Opslag!#REF!,IF(F483 &gt; 0,"!",""),IF(D483=Opslag!#REF!,IF(F483 &gt; 0,"!",""),IF(D483=Opslag!#REF!,IF(F483 &gt; 0,"!",""),IF(D483=Opslag!#REF!,IF(F483 &gt; 0,"!",""),IF(D483=Opslag!#REF!,IF(F483 &gt; 0,"!",""),IF(D483=Opslag!#REF!,IF(F483 &gt; 0,"!",""),IF(D483=Opslag!#REF!,IF(F483 &gt; 0,"!",""),))))))))))</f>
        <v>#REF!</v>
      </c>
      <c r="H483" s="206"/>
      <c r="I483" s="209"/>
      <c r="J483" s="210" t="e">
        <f>IF(H483='Rammetal og satser'!#REF!,IF(I483="ja","!",""),"")</f>
        <v>#REF!</v>
      </c>
    </row>
    <row r="484" spans="1:10" ht="16.2" x14ac:dyDescent="0.4">
      <c r="A484" s="13"/>
      <c r="B484" s="206"/>
      <c r="C484" s="280"/>
      <c r="D484" s="283" t="str">
        <f>IF(C484="","",VLOOKUP(C484,'Ark1'!$A$1:$C$496,2,FALSE))</f>
        <v/>
      </c>
      <c r="E484" s="281"/>
      <c r="F484" s="207"/>
      <c r="G484" s="208" t="e">
        <f>IF(D484=Opslag!$B$2,IF(F484 &gt; 0,"!",""),IF(D484=Opslag!$B$3,IF(F484 &gt; 0,"!",""),IF(D484=Opslag!$B$4,IF(F484 &gt; 0,"!",""),IF(D484=Opslag!#REF!,IF(F484 &gt; 0,"!",""),IF(D484=Opslag!#REF!,IF(F484 &gt; 0,"!",""),IF(D484=Opslag!#REF!,IF(F484 &gt; 0,"!",""),IF(D484=Opslag!#REF!,IF(F484 &gt; 0,"!",""),IF(D484=Opslag!#REF!,IF(F484 &gt; 0,"!",""),IF(D484=Opslag!#REF!,IF(F484 &gt; 0,"!",""),IF(D484=Opslag!#REF!,IF(F484 &gt; 0,"!",""),))))))))))</f>
        <v>#REF!</v>
      </c>
      <c r="H484" s="206"/>
      <c r="I484" s="209"/>
      <c r="J484" s="210" t="e">
        <f>IF(H484='Rammetal og satser'!#REF!,IF(I484="ja","!",""),"")</f>
        <v>#REF!</v>
      </c>
    </row>
    <row r="485" spans="1:10" ht="16.2" x14ac:dyDescent="0.4">
      <c r="A485" s="13"/>
      <c r="B485" s="206"/>
      <c r="C485" s="280"/>
      <c r="D485" s="283" t="str">
        <f>IF(C485="","",VLOOKUP(C485,'Ark1'!$A$1:$C$496,2,FALSE))</f>
        <v/>
      </c>
      <c r="E485" s="281"/>
      <c r="F485" s="207"/>
      <c r="G485" s="208" t="e">
        <f>IF(D485=Opslag!$B$2,IF(F485 &gt; 0,"!",""),IF(D485=Opslag!$B$3,IF(F485 &gt; 0,"!",""),IF(D485=Opslag!$B$4,IF(F485 &gt; 0,"!",""),IF(D485=Opslag!#REF!,IF(F485 &gt; 0,"!",""),IF(D485=Opslag!#REF!,IF(F485 &gt; 0,"!",""),IF(D485=Opslag!#REF!,IF(F485 &gt; 0,"!",""),IF(D485=Opslag!#REF!,IF(F485 &gt; 0,"!",""),IF(D485=Opslag!#REF!,IF(F485 &gt; 0,"!",""),IF(D485=Opslag!#REF!,IF(F485 &gt; 0,"!",""),IF(D485=Opslag!#REF!,IF(F485 &gt; 0,"!",""),))))))))))</f>
        <v>#REF!</v>
      </c>
      <c r="H485" s="206"/>
      <c r="I485" s="209"/>
      <c r="J485" s="210" t="e">
        <f>IF(H485='Rammetal og satser'!#REF!,IF(I485="ja","!",""),"")</f>
        <v>#REF!</v>
      </c>
    </row>
    <row r="486" spans="1:10" ht="16.2" x14ac:dyDescent="0.4">
      <c r="A486" s="13"/>
      <c r="B486" s="206"/>
      <c r="C486" s="280"/>
      <c r="D486" s="283" t="str">
        <f>IF(C486="","",VLOOKUP(C486,'Ark1'!$A$1:$C$496,2,FALSE))</f>
        <v/>
      </c>
      <c r="E486" s="281"/>
      <c r="F486" s="207"/>
      <c r="G486" s="208" t="e">
        <f>IF(D486=Opslag!$B$2,IF(F486 &gt; 0,"!",""),IF(D486=Opslag!$B$3,IF(F486 &gt; 0,"!",""),IF(D486=Opslag!$B$4,IF(F486 &gt; 0,"!",""),IF(D486=Opslag!#REF!,IF(F486 &gt; 0,"!",""),IF(D486=Opslag!#REF!,IF(F486 &gt; 0,"!",""),IF(D486=Opslag!#REF!,IF(F486 &gt; 0,"!",""),IF(D486=Opslag!#REF!,IF(F486 &gt; 0,"!",""),IF(D486=Opslag!#REF!,IF(F486 &gt; 0,"!",""),IF(D486=Opslag!#REF!,IF(F486 &gt; 0,"!",""),IF(D486=Opslag!#REF!,IF(F486 &gt; 0,"!",""),))))))))))</f>
        <v>#REF!</v>
      </c>
      <c r="H486" s="206"/>
      <c r="I486" s="209"/>
      <c r="J486" s="210" t="e">
        <f>IF(H486='Rammetal og satser'!#REF!,IF(I486="ja","!",""),"")</f>
        <v>#REF!</v>
      </c>
    </row>
    <row r="487" spans="1:10" ht="16.2" x14ac:dyDescent="0.4">
      <c r="A487" s="13"/>
      <c r="B487" s="206"/>
      <c r="C487" s="280"/>
      <c r="D487" s="283" t="str">
        <f>IF(C487="","",VLOOKUP(C487,'Ark1'!$A$1:$C$496,2,FALSE))</f>
        <v/>
      </c>
      <c r="E487" s="281"/>
      <c r="F487" s="207"/>
      <c r="G487" s="208" t="e">
        <f>IF(D487=Opslag!$B$2,IF(F487 &gt; 0,"!",""),IF(D487=Opslag!$B$3,IF(F487 &gt; 0,"!",""),IF(D487=Opslag!$B$4,IF(F487 &gt; 0,"!",""),IF(D487=Opslag!#REF!,IF(F487 &gt; 0,"!",""),IF(D487=Opslag!#REF!,IF(F487 &gt; 0,"!",""),IF(D487=Opslag!#REF!,IF(F487 &gt; 0,"!",""),IF(D487=Opslag!#REF!,IF(F487 &gt; 0,"!",""),IF(D487=Opslag!#REF!,IF(F487 &gt; 0,"!",""),IF(D487=Opslag!#REF!,IF(F487 &gt; 0,"!",""),IF(D487=Opslag!#REF!,IF(F487 &gt; 0,"!",""),))))))))))</f>
        <v>#REF!</v>
      </c>
      <c r="H487" s="206"/>
      <c r="I487" s="209"/>
      <c r="J487" s="210" t="e">
        <f>IF(H487='Rammetal og satser'!#REF!,IF(I487="ja","!",""),"")</f>
        <v>#REF!</v>
      </c>
    </row>
    <row r="488" spans="1:10" ht="16.2" x14ac:dyDescent="0.4">
      <c r="A488" s="13"/>
      <c r="B488" s="206"/>
      <c r="C488" s="280"/>
      <c r="D488" s="283" t="str">
        <f>IF(C488="","",VLOOKUP(C488,'Ark1'!$A$1:$C$496,2,FALSE))</f>
        <v/>
      </c>
      <c r="E488" s="281"/>
      <c r="F488" s="207"/>
      <c r="G488" s="208" t="e">
        <f>IF(D488=Opslag!$B$2,IF(F488 &gt; 0,"!",""),IF(D488=Opslag!$B$3,IF(F488 &gt; 0,"!",""),IF(D488=Opslag!$B$4,IF(F488 &gt; 0,"!",""),IF(D488=Opslag!#REF!,IF(F488 &gt; 0,"!",""),IF(D488=Opslag!#REF!,IF(F488 &gt; 0,"!",""),IF(D488=Opslag!#REF!,IF(F488 &gt; 0,"!",""),IF(D488=Opslag!#REF!,IF(F488 &gt; 0,"!",""),IF(D488=Opslag!#REF!,IF(F488 &gt; 0,"!",""),IF(D488=Opslag!#REF!,IF(F488 &gt; 0,"!",""),IF(D488=Opslag!#REF!,IF(F488 &gt; 0,"!",""),))))))))))</f>
        <v>#REF!</v>
      </c>
      <c r="H488" s="206"/>
      <c r="I488" s="209"/>
      <c r="J488" s="210" t="e">
        <f>IF(H488='Rammetal og satser'!#REF!,IF(I488="ja","!",""),"")</f>
        <v>#REF!</v>
      </c>
    </row>
    <row r="489" spans="1:10" ht="16.2" x14ac:dyDescent="0.4">
      <c r="A489" s="13"/>
      <c r="B489" s="206"/>
      <c r="C489" s="280"/>
      <c r="D489" s="283" t="str">
        <f>IF(C489="","",VLOOKUP(C489,'Ark1'!$A$1:$C$496,2,FALSE))</f>
        <v/>
      </c>
      <c r="E489" s="281"/>
      <c r="F489" s="207"/>
      <c r="G489" s="208" t="e">
        <f>IF(D489=Opslag!$B$2,IF(F489 &gt; 0,"!",""),IF(D489=Opslag!$B$3,IF(F489 &gt; 0,"!",""),IF(D489=Opslag!$B$4,IF(F489 &gt; 0,"!",""),IF(D489=Opslag!#REF!,IF(F489 &gt; 0,"!",""),IF(D489=Opslag!#REF!,IF(F489 &gt; 0,"!",""),IF(D489=Opslag!#REF!,IF(F489 &gt; 0,"!",""),IF(D489=Opslag!#REF!,IF(F489 &gt; 0,"!",""),IF(D489=Opslag!#REF!,IF(F489 &gt; 0,"!",""),IF(D489=Opslag!#REF!,IF(F489 &gt; 0,"!",""),IF(D489=Opslag!#REF!,IF(F489 &gt; 0,"!",""),))))))))))</f>
        <v>#REF!</v>
      </c>
      <c r="H489" s="206"/>
      <c r="I489" s="209"/>
      <c r="J489" s="210" t="e">
        <f>IF(H489='Rammetal og satser'!#REF!,IF(I489="ja","!",""),"")</f>
        <v>#REF!</v>
      </c>
    </row>
    <row r="490" spans="1:10" ht="16.2" x14ac:dyDescent="0.4">
      <c r="A490" s="13"/>
      <c r="B490" s="206"/>
      <c r="C490" s="280"/>
      <c r="D490" s="283" t="str">
        <f>IF(C490="","",VLOOKUP(C490,'Ark1'!$A$1:$C$496,2,FALSE))</f>
        <v/>
      </c>
      <c r="E490" s="281"/>
      <c r="F490" s="207"/>
      <c r="G490" s="208" t="e">
        <f>IF(D490=Opslag!$B$2,IF(F490 &gt; 0,"!",""),IF(D490=Opslag!$B$3,IF(F490 &gt; 0,"!",""),IF(D490=Opslag!$B$4,IF(F490 &gt; 0,"!",""),IF(D490=Opslag!#REF!,IF(F490 &gt; 0,"!",""),IF(D490=Opslag!#REF!,IF(F490 &gt; 0,"!",""),IF(D490=Opslag!#REF!,IF(F490 &gt; 0,"!",""),IF(D490=Opslag!#REF!,IF(F490 &gt; 0,"!",""),IF(D490=Opslag!#REF!,IF(F490 &gt; 0,"!",""),IF(D490=Opslag!#REF!,IF(F490 &gt; 0,"!",""),IF(D490=Opslag!#REF!,IF(F490 &gt; 0,"!",""),))))))))))</f>
        <v>#REF!</v>
      </c>
      <c r="H490" s="206"/>
      <c r="I490" s="209"/>
      <c r="J490" s="210" t="e">
        <f>IF(H490='Rammetal og satser'!#REF!,IF(I490="ja","!",""),"")</f>
        <v>#REF!</v>
      </c>
    </row>
    <row r="491" spans="1:10" ht="16.2" x14ac:dyDescent="0.4">
      <c r="A491" s="13"/>
      <c r="B491" s="206"/>
      <c r="C491" s="280"/>
      <c r="D491" s="283" t="str">
        <f>IF(C491="","",VLOOKUP(C491,'Ark1'!$A$1:$C$496,2,FALSE))</f>
        <v/>
      </c>
      <c r="E491" s="281"/>
      <c r="F491" s="207"/>
      <c r="G491" s="208" t="e">
        <f>IF(D491=Opslag!$B$2,IF(F491 &gt; 0,"!",""),IF(D491=Opslag!$B$3,IF(F491 &gt; 0,"!",""),IF(D491=Opslag!$B$4,IF(F491 &gt; 0,"!",""),IF(D491=Opslag!#REF!,IF(F491 &gt; 0,"!",""),IF(D491=Opslag!#REF!,IF(F491 &gt; 0,"!",""),IF(D491=Opslag!#REF!,IF(F491 &gt; 0,"!",""),IF(D491=Opslag!#REF!,IF(F491 &gt; 0,"!",""),IF(D491=Opslag!#REF!,IF(F491 &gt; 0,"!",""),IF(D491=Opslag!#REF!,IF(F491 &gt; 0,"!",""),IF(D491=Opslag!#REF!,IF(F491 &gt; 0,"!",""),))))))))))</f>
        <v>#REF!</v>
      </c>
      <c r="H491" s="206"/>
      <c r="I491" s="209"/>
      <c r="J491" s="210" t="e">
        <f>IF(H491='Rammetal og satser'!#REF!,IF(I491="ja","!",""),"")</f>
        <v>#REF!</v>
      </c>
    </row>
    <row r="492" spans="1:10" ht="16.2" x14ac:dyDescent="0.4">
      <c r="A492" s="13"/>
      <c r="B492" s="206"/>
      <c r="C492" s="280"/>
      <c r="D492" s="283" t="str">
        <f>IF(C492="","",VLOOKUP(C492,'Ark1'!$A$1:$C$496,2,FALSE))</f>
        <v/>
      </c>
      <c r="E492" s="281"/>
      <c r="F492" s="207"/>
      <c r="G492" s="208" t="e">
        <f>IF(D492=Opslag!$B$2,IF(F492 &gt; 0,"!",""),IF(D492=Opslag!$B$3,IF(F492 &gt; 0,"!",""),IF(D492=Opslag!$B$4,IF(F492 &gt; 0,"!",""),IF(D492=Opslag!#REF!,IF(F492 &gt; 0,"!",""),IF(D492=Opslag!#REF!,IF(F492 &gt; 0,"!",""),IF(D492=Opslag!#REF!,IF(F492 &gt; 0,"!",""),IF(D492=Opslag!#REF!,IF(F492 &gt; 0,"!",""),IF(D492=Opslag!#REF!,IF(F492 &gt; 0,"!",""),IF(D492=Opslag!#REF!,IF(F492 &gt; 0,"!",""),IF(D492=Opslag!#REF!,IF(F492 &gt; 0,"!",""),))))))))))</f>
        <v>#REF!</v>
      </c>
      <c r="H492" s="206"/>
      <c r="I492" s="209"/>
      <c r="J492" s="210" t="e">
        <f>IF(H492='Rammetal og satser'!#REF!,IF(I492="ja","!",""),"")</f>
        <v>#REF!</v>
      </c>
    </row>
    <row r="493" spans="1:10" ht="16.2" x14ac:dyDescent="0.4">
      <c r="A493" s="13"/>
      <c r="B493" s="206"/>
      <c r="C493" s="280"/>
      <c r="D493" s="283" t="str">
        <f>IF(C493="","",VLOOKUP(C493,'Ark1'!$A$1:$C$496,2,FALSE))</f>
        <v/>
      </c>
      <c r="E493" s="281"/>
      <c r="F493" s="207"/>
      <c r="G493" s="208" t="e">
        <f>IF(D493=Opslag!$B$2,IF(F493 &gt; 0,"!",""),IF(D493=Opslag!$B$3,IF(F493 &gt; 0,"!",""),IF(D493=Opslag!$B$4,IF(F493 &gt; 0,"!",""),IF(D493=Opslag!#REF!,IF(F493 &gt; 0,"!",""),IF(D493=Opslag!#REF!,IF(F493 &gt; 0,"!",""),IF(D493=Opslag!#REF!,IF(F493 &gt; 0,"!",""),IF(D493=Opslag!#REF!,IF(F493 &gt; 0,"!",""),IF(D493=Opslag!#REF!,IF(F493 &gt; 0,"!",""),IF(D493=Opslag!#REF!,IF(F493 &gt; 0,"!",""),IF(D493=Opslag!#REF!,IF(F493 &gt; 0,"!",""),))))))))))</f>
        <v>#REF!</v>
      </c>
      <c r="H493" s="206"/>
      <c r="I493" s="209"/>
      <c r="J493" s="210" t="e">
        <f>IF(H493='Rammetal og satser'!#REF!,IF(I493="ja","!",""),"")</f>
        <v>#REF!</v>
      </c>
    </row>
    <row r="494" spans="1:10" ht="16.2" x14ac:dyDescent="0.4">
      <c r="A494" s="13"/>
      <c r="B494" s="206"/>
      <c r="C494" s="280"/>
      <c r="D494" s="283" t="str">
        <f>IF(C494="","",VLOOKUP(C494,'Ark1'!$A$1:$C$496,2,FALSE))</f>
        <v/>
      </c>
      <c r="E494" s="281"/>
      <c r="F494" s="207"/>
      <c r="G494" s="208" t="e">
        <f>IF(D494=Opslag!$B$2,IF(F494 &gt; 0,"!",""),IF(D494=Opslag!$B$3,IF(F494 &gt; 0,"!",""),IF(D494=Opslag!$B$4,IF(F494 &gt; 0,"!",""),IF(D494=Opslag!#REF!,IF(F494 &gt; 0,"!",""),IF(D494=Opslag!#REF!,IF(F494 &gt; 0,"!",""),IF(D494=Opslag!#REF!,IF(F494 &gt; 0,"!",""),IF(D494=Opslag!#REF!,IF(F494 &gt; 0,"!",""),IF(D494=Opslag!#REF!,IF(F494 &gt; 0,"!",""),IF(D494=Opslag!#REF!,IF(F494 &gt; 0,"!",""),IF(D494=Opslag!#REF!,IF(F494 &gt; 0,"!",""),))))))))))</f>
        <v>#REF!</v>
      </c>
      <c r="H494" s="206"/>
      <c r="I494" s="209"/>
      <c r="J494" s="210" t="e">
        <f>IF(H494='Rammetal og satser'!#REF!,IF(I494="ja","!",""),"")</f>
        <v>#REF!</v>
      </c>
    </row>
    <row r="495" spans="1:10" ht="16.2" x14ac:dyDescent="0.4">
      <c r="A495" s="13"/>
      <c r="B495" s="206"/>
      <c r="C495" s="280"/>
      <c r="D495" s="283" t="str">
        <f>IF(C495="","",VLOOKUP(C495,'Ark1'!$A$1:$C$496,2,FALSE))</f>
        <v/>
      </c>
      <c r="E495" s="281"/>
      <c r="F495" s="207"/>
      <c r="G495" s="208" t="e">
        <f>IF(D495=Opslag!$B$2,IF(F495 &gt; 0,"!",""),IF(D495=Opslag!$B$3,IF(F495 &gt; 0,"!",""),IF(D495=Opslag!$B$4,IF(F495 &gt; 0,"!",""),IF(D495=Opslag!#REF!,IF(F495 &gt; 0,"!",""),IF(D495=Opslag!#REF!,IF(F495 &gt; 0,"!",""),IF(D495=Opslag!#REF!,IF(F495 &gt; 0,"!",""),IF(D495=Opslag!#REF!,IF(F495 &gt; 0,"!",""),IF(D495=Opslag!#REF!,IF(F495 &gt; 0,"!",""),IF(D495=Opslag!#REF!,IF(F495 &gt; 0,"!",""),IF(D495=Opslag!#REF!,IF(F495 &gt; 0,"!",""),))))))))))</f>
        <v>#REF!</v>
      </c>
      <c r="H495" s="206"/>
      <c r="I495" s="209"/>
      <c r="J495" s="210" t="e">
        <f>IF(H495='Rammetal og satser'!#REF!,IF(I495="ja","!",""),"")</f>
        <v>#REF!</v>
      </c>
    </row>
    <row r="496" spans="1:10" ht="16.2" x14ac:dyDescent="0.4">
      <c r="A496" s="13"/>
      <c r="B496" s="206"/>
      <c r="C496" s="280"/>
      <c r="D496" s="283" t="str">
        <f>IF(C496="","",VLOOKUP(C496,'Ark1'!$A$1:$C$496,2,FALSE))</f>
        <v/>
      </c>
      <c r="E496" s="281"/>
      <c r="F496" s="207"/>
      <c r="G496" s="208" t="e">
        <f>IF(D496=Opslag!$B$2,IF(F496 &gt; 0,"!",""),IF(D496=Opslag!$B$3,IF(F496 &gt; 0,"!",""),IF(D496=Opslag!$B$4,IF(F496 &gt; 0,"!",""),IF(D496=Opslag!#REF!,IF(F496 &gt; 0,"!",""),IF(D496=Opslag!#REF!,IF(F496 &gt; 0,"!",""),IF(D496=Opslag!#REF!,IF(F496 &gt; 0,"!",""),IF(D496=Opslag!#REF!,IF(F496 &gt; 0,"!",""),IF(D496=Opslag!#REF!,IF(F496 &gt; 0,"!",""),IF(D496=Opslag!#REF!,IF(F496 &gt; 0,"!",""),IF(D496=Opslag!#REF!,IF(F496 &gt; 0,"!",""),))))))))))</f>
        <v>#REF!</v>
      </c>
      <c r="H496" s="206"/>
      <c r="I496" s="209"/>
      <c r="J496" s="210" t="e">
        <f>IF(H496='Rammetal og satser'!#REF!,IF(I496="ja","!",""),"")</f>
        <v>#REF!</v>
      </c>
    </row>
    <row r="497" spans="1:10" ht="16.2" x14ac:dyDescent="0.4">
      <c r="A497" s="13"/>
      <c r="B497" s="206"/>
      <c r="C497" s="280"/>
      <c r="D497" s="283" t="str">
        <f>IF(C497="","",VLOOKUP(C497,'Ark1'!$A$1:$C$496,2,FALSE))</f>
        <v/>
      </c>
      <c r="E497" s="281"/>
      <c r="F497" s="207"/>
      <c r="G497" s="208" t="e">
        <f>IF(D497=Opslag!$B$2,IF(F497 &gt; 0,"!",""),IF(D497=Opslag!$B$3,IF(F497 &gt; 0,"!",""),IF(D497=Opslag!$B$4,IF(F497 &gt; 0,"!",""),IF(D497=Opslag!#REF!,IF(F497 &gt; 0,"!",""),IF(D497=Opslag!#REF!,IF(F497 &gt; 0,"!",""),IF(D497=Opslag!#REF!,IF(F497 &gt; 0,"!",""),IF(D497=Opslag!#REF!,IF(F497 &gt; 0,"!",""),IF(D497=Opslag!#REF!,IF(F497 &gt; 0,"!",""),IF(D497=Opslag!#REF!,IF(F497 &gt; 0,"!",""),IF(D497=Opslag!#REF!,IF(F497 &gt; 0,"!",""),))))))))))</f>
        <v>#REF!</v>
      </c>
      <c r="H497" s="206"/>
      <c r="I497" s="209"/>
      <c r="J497" s="210" t="e">
        <f>IF(H497='Rammetal og satser'!#REF!,IF(I497="ja","!",""),"")</f>
        <v>#REF!</v>
      </c>
    </row>
    <row r="498" spans="1:10" ht="16.2" x14ac:dyDescent="0.4">
      <c r="A498" s="13"/>
      <c r="B498" s="206"/>
      <c r="C498" s="280"/>
      <c r="D498" s="283" t="str">
        <f>IF(C498="","",VLOOKUP(C498,'Ark1'!$A$1:$C$496,2,FALSE))</f>
        <v/>
      </c>
      <c r="E498" s="281"/>
      <c r="F498" s="207"/>
      <c r="G498" s="208" t="e">
        <f>IF(D498=Opslag!$B$2,IF(F498 &gt; 0,"!",""),IF(D498=Opslag!$B$3,IF(F498 &gt; 0,"!",""),IF(D498=Opslag!$B$4,IF(F498 &gt; 0,"!",""),IF(D498=Opslag!#REF!,IF(F498 &gt; 0,"!",""),IF(D498=Opslag!#REF!,IF(F498 &gt; 0,"!",""),IF(D498=Opslag!#REF!,IF(F498 &gt; 0,"!",""),IF(D498=Opslag!#REF!,IF(F498 &gt; 0,"!",""),IF(D498=Opslag!#REF!,IF(F498 &gt; 0,"!",""),IF(D498=Opslag!#REF!,IF(F498 &gt; 0,"!",""),IF(D498=Opslag!#REF!,IF(F498 &gt; 0,"!",""),))))))))))</f>
        <v>#REF!</v>
      </c>
      <c r="H498" s="206"/>
      <c r="I498" s="209"/>
      <c r="J498" s="210" t="e">
        <f>IF(H498='Rammetal og satser'!#REF!,IF(I498="ja","!",""),"")</f>
        <v>#REF!</v>
      </c>
    </row>
    <row r="499" spans="1:10" ht="16.2" x14ac:dyDescent="0.4">
      <c r="A499" s="13"/>
      <c r="B499" s="206"/>
      <c r="C499" s="280"/>
      <c r="D499" s="283" t="str">
        <f>IF(C499="","",VLOOKUP(C499,'Ark1'!$A$1:$C$496,2,FALSE))</f>
        <v/>
      </c>
      <c r="E499" s="281"/>
      <c r="F499" s="207"/>
      <c r="G499" s="208" t="e">
        <f>IF(D499=Opslag!$B$2,IF(F499 &gt; 0,"!",""),IF(D499=Opslag!$B$3,IF(F499 &gt; 0,"!",""),IF(D499=Opslag!$B$4,IF(F499 &gt; 0,"!",""),IF(D499=Opslag!#REF!,IF(F499 &gt; 0,"!",""),IF(D499=Opslag!#REF!,IF(F499 &gt; 0,"!",""),IF(D499=Opslag!#REF!,IF(F499 &gt; 0,"!",""),IF(D499=Opslag!#REF!,IF(F499 &gt; 0,"!",""),IF(D499=Opslag!#REF!,IF(F499 &gt; 0,"!",""),IF(D499=Opslag!#REF!,IF(F499 &gt; 0,"!",""),IF(D499=Opslag!#REF!,IF(F499 &gt; 0,"!",""),))))))))))</f>
        <v>#REF!</v>
      </c>
      <c r="H499" s="206"/>
      <c r="I499" s="209"/>
      <c r="J499" s="210" t="e">
        <f>IF(H499='Rammetal og satser'!#REF!,IF(I499="ja","!",""),"")</f>
        <v>#REF!</v>
      </c>
    </row>
  </sheetData>
  <mergeCells count="5">
    <mergeCell ref="A1:J1"/>
    <mergeCell ref="F2:G2"/>
    <mergeCell ref="F3:G3"/>
    <mergeCell ref="D4:F5"/>
    <mergeCell ref="G4:I5"/>
  </mergeCells>
  <conditionalFormatting sqref="A1:J1">
    <cfRule type="cellIs" dxfId="7" priority="1" operator="lessThan">
      <formula>0</formula>
    </cfRule>
  </conditionalFormatting>
  <conditionalFormatting sqref="G7:G499">
    <cfRule type="notContainsBlanks" dxfId="6" priority="2">
      <formula>LEN(TRIM(G7))&gt;0</formula>
    </cfRule>
  </conditionalFormatting>
  <conditionalFormatting sqref="F3">
    <cfRule type="cellIs" dxfId="5" priority="3" operator="lessThan">
      <formula>0</formula>
    </cfRule>
  </conditionalFormatting>
  <conditionalFormatting sqref="C5">
    <cfRule type="cellIs" dxfId="4" priority="4" operator="lessThan">
      <formula>C4</formula>
    </cfRule>
  </conditionalFormatting>
  <conditionalFormatting sqref="C5">
    <cfRule type="cellIs" dxfId="3" priority="5" operator="equal">
      <formula>C4</formula>
    </cfRule>
  </conditionalFormatting>
  <conditionalFormatting sqref="J7:J499">
    <cfRule type="notContainsBlanks" dxfId="2" priority="6">
      <formula>LEN(TRIM(J7))&gt;0</formula>
    </cfRule>
  </conditionalFormatting>
  <dataValidations count="1">
    <dataValidation type="list" allowBlank="1" showErrorMessage="1" sqref="I7:I499" xr:uid="{00000000-0002-0000-0500-000000000000}">
      <formula1>"Ja,Nej"</formula1>
    </dataValidation>
  </dataValidations>
  <pageMargins left="0.25" right="0.25" top="0.75" bottom="0.75" header="0.3" footer="0.3"/>
  <pageSetup paperSize="9" scale="89" fitToHeight="0" orientation="landscape" r:id="rId1"/>
  <legacyDrawing r:id="rId2"/>
  <extLst>
    <ext xmlns:x14="http://schemas.microsoft.com/office/spreadsheetml/2009/9/main" uri="{CCE6A557-97BC-4b89-ADB6-D9C93CAAB3DF}">
      <x14:dataValidations xmlns:xm="http://schemas.microsoft.com/office/excel/2006/main" count="2">
        <x14:dataValidation type="list" allowBlank="1" showErrorMessage="1" xr:uid="{00000000-0002-0000-0500-000002000000}">
          <x14:formula1>
            <xm:f>'Rammetal og satser'!#REF!</xm:f>
          </x14:formula1>
          <xm:sqref>H7:H499</xm:sqref>
        </x14:dataValidation>
        <x14:dataValidation type="list" allowBlank="1" showErrorMessage="1" xr:uid="{00000000-0002-0000-0500-000001000000}">
          <x14:formula1>
            <xm:f>Opslag!$B$2:$B463</xm:f>
          </x14:formula1>
          <xm:sqref>D7:D499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74EA7"/>
    <outlinePr summaryBelow="0" summaryRight="0"/>
  </sheetPr>
  <dimension ref="A1:M35"/>
  <sheetViews>
    <sheetView workbookViewId="0">
      <selection activeCell="B5" sqref="B5"/>
    </sheetView>
  </sheetViews>
  <sheetFormatPr defaultColWidth="14.44140625" defaultRowHeight="15.75" customHeight="1" x14ac:dyDescent="0.25"/>
  <cols>
    <col min="1" max="1" width="2.88671875" customWidth="1"/>
    <col min="2" max="2" width="25.5546875" style="267" customWidth="1"/>
    <col min="3" max="3" width="38.109375" style="267" customWidth="1"/>
    <col min="4" max="4" width="10.5546875" style="267" hidden="1" customWidth="1"/>
    <col min="5" max="5" width="22.88671875" style="267" hidden="1" customWidth="1"/>
    <col min="6" max="6" width="2.88671875" style="267" customWidth="1"/>
    <col min="7" max="8" width="0" style="267" hidden="1" customWidth="1"/>
    <col min="9" max="9" width="15.88671875" style="267" hidden="1" customWidth="1"/>
    <col min="10" max="10" width="20.88671875" style="267" hidden="1" customWidth="1"/>
    <col min="11" max="11" width="2.88671875" hidden="1" customWidth="1"/>
    <col min="13" max="13" width="46.88671875" customWidth="1"/>
  </cols>
  <sheetData>
    <row r="1" spans="1:13" ht="15.75" customHeight="1" x14ac:dyDescent="0.25">
      <c r="A1" s="211"/>
      <c r="B1" s="212"/>
      <c r="C1" s="212"/>
      <c r="D1" s="212"/>
      <c r="E1" s="212"/>
      <c r="F1" s="212"/>
      <c r="G1" s="212"/>
      <c r="H1" s="212"/>
      <c r="I1" s="212"/>
      <c r="J1" s="213"/>
      <c r="K1" s="214"/>
    </row>
    <row r="2" spans="1:13" ht="15.75" customHeight="1" x14ac:dyDescent="0.25">
      <c r="A2" s="215"/>
      <c r="B2" s="341" t="s">
        <v>149</v>
      </c>
      <c r="C2" s="342"/>
      <c r="D2" s="342"/>
      <c r="E2" s="342"/>
      <c r="F2" s="342"/>
      <c r="G2" s="269"/>
      <c r="H2" s="269"/>
      <c r="I2" s="269"/>
      <c r="J2" s="268"/>
      <c r="K2" s="216"/>
    </row>
    <row r="3" spans="1:13" ht="15.75" customHeight="1" x14ac:dyDescent="0.25">
      <c r="A3" s="217"/>
      <c r="B3" s="271"/>
      <c r="C3" s="269"/>
      <c r="D3" s="269"/>
      <c r="E3" s="269"/>
      <c r="F3" s="269"/>
      <c r="G3" s="269"/>
      <c r="H3" s="269"/>
      <c r="I3" s="269"/>
      <c r="J3" s="268"/>
      <c r="K3" s="180"/>
      <c r="M3" s="267"/>
    </row>
    <row r="4" spans="1:13" ht="15.75" customHeight="1" x14ac:dyDescent="0.25">
      <c r="A4" s="217"/>
      <c r="B4" s="272" t="s">
        <v>10</v>
      </c>
      <c r="C4" s="275" t="s">
        <v>155</v>
      </c>
      <c r="D4" s="270" t="s">
        <v>150</v>
      </c>
      <c r="E4" s="218" t="s">
        <v>142</v>
      </c>
      <c r="F4" s="218"/>
      <c r="G4" s="219" t="s">
        <v>151</v>
      </c>
      <c r="H4" s="219" t="s">
        <v>152</v>
      </c>
      <c r="I4" s="219" t="s">
        <v>153</v>
      </c>
      <c r="J4" s="220" t="s">
        <v>154</v>
      </c>
      <c r="K4" s="221"/>
      <c r="M4" s="267"/>
    </row>
    <row r="5" spans="1:13" ht="15.75" customHeight="1" x14ac:dyDescent="0.25">
      <c r="A5" s="217"/>
      <c r="B5" s="222"/>
      <c r="C5" s="274"/>
      <c r="D5" s="223"/>
      <c r="E5" s="223"/>
      <c r="F5" s="224"/>
      <c r="G5" s="225">
        <f>SUMIF(Bogføring!$H$7:$H38, B5,Bogføring!$F$7:$F38)</f>
        <v>0</v>
      </c>
      <c r="H5" s="226">
        <f>-SUMIFS(Bogføring!$F$7:$F38, Bogføring!$H$7:$H38, B5,Bogføring!$I$7:$I38, "Ja")</f>
        <v>0</v>
      </c>
      <c r="I5" s="224">
        <f t="shared" ref="I5:I34" si="0">SUM(G5:H5)</f>
        <v>0</v>
      </c>
      <c r="J5" s="227">
        <f>COUNTIFS(Bogføring!$H$7:$H38,B5,Bogføring!$I$7:$I38,"ja")</f>
        <v>0</v>
      </c>
      <c r="K5" s="221"/>
      <c r="M5" s="267"/>
    </row>
    <row r="6" spans="1:13" ht="15.75" customHeight="1" x14ac:dyDescent="0.25">
      <c r="A6" s="217"/>
      <c r="B6" s="228"/>
      <c r="C6" s="229"/>
      <c r="D6" s="230"/>
      <c r="E6" s="230"/>
      <c r="F6" s="231"/>
      <c r="G6" s="232">
        <f>SUMIF(Bogføring!$H$7:$H38, B6,Bogføring!$F$7:$F38)</f>
        <v>0</v>
      </c>
      <c r="H6" s="226">
        <f>-SUMIFS(Bogføring!$F$7:$F38, Bogføring!$H$7:$H38, B6,Bogføring!$I$7:$I38, "Ja")</f>
        <v>0</v>
      </c>
      <c r="I6" s="231">
        <f t="shared" si="0"/>
        <v>0</v>
      </c>
      <c r="J6" s="227">
        <f>COUNTIFS(Bogføring!$H$7:$H38,B6,Bogføring!$I$7:$I38,"ja")</f>
        <v>0</v>
      </c>
      <c r="K6" s="221"/>
      <c r="M6" s="267"/>
    </row>
    <row r="7" spans="1:13" ht="15.75" customHeight="1" x14ac:dyDescent="0.25">
      <c r="A7" s="217"/>
      <c r="B7" s="228"/>
      <c r="C7" s="229"/>
      <c r="D7" s="230"/>
      <c r="E7" s="230"/>
      <c r="F7" s="231"/>
      <c r="G7" s="232">
        <f>SUMIF(Bogføring!$H$7:$H38, B7,Bogføring!$F$7:$F38)</f>
        <v>0</v>
      </c>
      <c r="H7" s="226">
        <f>-SUMIFS(Bogføring!$F$7:$F38, Bogføring!$H$7:$H38, B7,Bogføring!$I$7:$I38, "Ja")</f>
        <v>0</v>
      </c>
      <c r="I7" s="231">
        <f t="shared" si="0"/>
        <v>0</v>
      </c>
      <c r="J7" s="227">
        <f>COUNTIFS(Bogføring!$H$7:$H38,B7,Bogføring!$I$7:$I38,"ja")</f>
        <v>0</v>
      </c>
      <c r="K7" s="221"/>
      <c r="M7" s="267"/>
    </row>
    <row r="8" spans="1:13" ht="15.75" customHeight="1" x14ac:dyDescent="0.25">
      <c r="A8" s="217"/>
      <c r="B8" s="228"/>
      <c r="C8" s="229"/>
      <c r="D8" s="230"/>
      <c r="E8" s="230"/>
      <c r="F8" s="231"/>
      <c r="G8" s="232">
        <f>SUMIF(Bogføring!$H$7:$H38, B8,Bogføring!$F$7:$F38)</f>
        <v>0</v>
      </c>
      <c r="H8" s="226">
        <f>-SUMIFS(Bogføring!$F$7:$F38, Bogføring!$H$7:$H38, B8,Bogføring!$I$7:$I38, "Ja")</f>
        <v>0</v>
      </c>
      <c r="I8" s="231">
        <f t="shared" si="0"/>
        <v>0</v>
      </c>
      <c r="J8" s="227">
        <f>COUNTIFS(Bogføring!$H$7:$H38,B8,Bogføring!$I$7:$I38,"ja")</f>
        <v>0</v>
      </c>
      <c r="K8" s="221"/>
      <c r="M8" s="267"/>
    </row>
    <row r="9" spans="1:13" ht="15.75" customHeight="1" x14ac:dyDescent="0.25">
      <c r="A9" s="217"/>
      <c r="B9" s="228"/>
      <c r="C9" s="229"/>
      <c r="D9" s="230"/>
      <c r="E9" s="230"/>
      <c r="F9" s="231"/>
      <c r="G9" s="232">
        <f>SUMIF(Bogføring!$H$7:$H38, B9,Bogføring!$F$7:$F38)</f>
        <v>0</v>
      </c>
      <c r="H9" s="226">
        <f>-SUMIFS(Bogføring!$F$7:$F38, Bogføring!$H$7:$H38, B9,Bogføring!$I$7:$I38, "Ja")</f>
        <v>0</v>
      </c>
      <c r="I9" s="231">
        <f t="shared" si="0"/>
        <v>0</v>
      </c>
      <c r="J9" s="227">
        <f>COUNTIFS(Bogføring!$H$7:$H38,B9,Bogføring!$I$7:$I38,"ja")</f>
        <v>0</v>
      </c>
      <c r="K9" s="221"/>
      <c r="M9" s="267"/>
    </row>
    <row r="10" spans="1:13" ht="15.75" customHeight="1" x14ac:dyDescent="0.25">
      <c r="A10" s="217"/>
      <c r="B10" s="228"/>
      <c r="C10" s="229"/>
      <c r="D10" s="230"/>
      <c r="E10" s="230"/>
      <c r="F10" s="231"/>
      <c r="G10" s="232">
        <f>SUMIF(Bogføring!$H$7:$H38, B10,Bogføring!$F$7:$F38)</f>
        <v>0</v>
      </c>
      <c r="H10" s="226">
        <f>-SUMIFS(Bogføring!$F$7:$F38, Bogføring!$H$7:$H38, B10,Bogføring!$I$7:$I38, "Ja")</f>
        <v>0</v>
      </c>
      <c r="I10" s="231">
        <f t="shared" si="0"/>
        <v>0</v>
      </c>
      <c r="J10" s="227">
        <f>COUNTIFS(Bogføring!$H$7:$H38,B10,Bogføring!$I$7:$I38,"ja")</f>
        <v>0</v>
      </c>
      <c r="K10" s="221"/>
    </row>
    <row r="11" spans="1:13" ht="15.75" customHeight="1" x14ac:dyDescent="0.25">
      <c r="A11" s="217"/>
      <c r="B11" s="228"/>
      <c r="C11" s="229"/>
      <c r="D11" s="230"/>
      <c r="E11" s="230"/>
      <c r="F11" s="231"/>
      <c r="G11" s="232">
        <f>SUMIF(Bogføring!$H$7:$H38, B11,Bogføring!$F$7:$F38)</f>
        <v>0</v>
      </c>
      <c r="H11" s="226">
        <f>-SUMIFS(Bogføring!$F$7:$F38, Bogføring!$H$7:$H38, B11,Bogføring!$I$7:$I38, "Ja")</f>
        <v>0</v>
      </c>
      <c r="I11" s="231">
        <f t="shared" si="0"/>
        <v>0</v>
      </c>
      <c r="J11" s="227">
        <f>COUNTIFS(Bogføring!$H$7:$H38,B11,Bogføring!$I$7:$I38,"ja")</f>
        <v>0</v>
      </c>
      <c r="K11" s="221"/>
    </row>
    <row r="12" spans="1:13" ht="15.75" customHeight="1" x14ac:dyDescent="0.25">
      <c r="A12" s="217"/>
      <c r="B12" s="228"/>
      <c r="C12" s="229"/>
      <c r="D12" s="230"/>
      <c r="E12" s="230"/>
      <c r="F12" s="231"/>
      <c r="G12" s="232">
        <f>SUMIF(Bogføring!$H$7:$H38, B12,Bogføring!$F$7:$F38)</f>
        <v>0</v>
      </c>
      <c r="H12" s="226">
        <f>-SUMIFS(Bogføring!$F$7:$F38, Bogføring!$H$7:$H38, B12,Bogføring!$I$7:$I38, "Ja")</f>
        <v>0</v>
      </c>
      <c r="I12" s="231">
        <f t="shared" si="0"/>
        <v>0</v>
      </c>
      <c r="J12" s="227">
        <f>COUNTIFS(Bogføring!$H$7:$H38,B12,Bogføring!$I$7:$I38,"ja")</f>
        <v>0</v>
      </c>
      <c r="K12" s="221"/>
    </row>
    <row r="13" spans="1:13" ht="15.75" customHeight="1" x14ac:dyDescent="0.25">
      <c r="A13" s="217"/>
      <c r="B13" s="228"/>
      <c r="C13" s="229"/>
      <c r="D13" s="230"/>
      <c r="E13" s="230"/>
      <c r="F13" s="231"/>
      <c r="G13" s="232">
        <f>SUMIF(Bogføring!$H$7:$H38, B13,Bogføring!$F$7:$F38)</f>
        <v>0</v>
      </c>
      <c r="H13" s="226">
        <f>-SUMIFS(Bogføring!$F$7:$F38, Bogføring!$H$7:$H38, B13,Bogføring!$I$7:$I38, "Ja")</f>
        <v>0</v>
      </c>
      <c r="I13" s="231">
        <f t="shared" si="0"/>
        <v>0</v>
      </c>
      <c r="J13" s="227">
        <f>COUNTIFS(Bogføring!$H$7:$H38,B13,Bogføring!$I$7:$I38,"ja")</f>
        <v>0</v>
      </c>
      <c r="K13" s="221"/>
    </row>
    <row r="14" spans="1:13" ht="15.75" customHeight="1" x14ac:dyDescent="0.25">
      <c r="A14" s="217"/>
      <c r="B14" s="228"/>
      <c r="C14" s="229"/>
      <c r="D14" s="230"/>
      <c r="E14" s="230"/>
      <c r="F14" s="231"/>
      <c r="G14" s="232">
        <f>SUMIF(Bogføring!$H$7:$H38, B14,Bogføring!$F$7:$F38)</f>
        <v>0</v>
      </c>
      <c r="H14" s="226">
        <f>-SUMIFS(Bogføring!$F$7:$F38, Bogføring!$H$7:$H38, B14,Bogføring!$I$7:$I38, "Ja")</f>
        <v>0</v>
      </c>
      <c r="I14" s="231">
        <f t="shared" si="0"/>
        <v>0</v>
      </c>
      <c r="J14" s="227">
        <f>COUNTIFS(Bogføring!$H$7:$H38,B14,Bogføring!$I$7:$I38,"ja")</f>
        <v>0</v>
      </c>
      <c r="K14" s="221"/>
    </row>
    <row r="15" spans="1:13" ht="15.75" customHeight="1" x14ac:dyDescent="0.25">
      <c r="A15" s="217"/>
      <c r="B15" s="228"/>
      <c r="C15" s="229"/>
      <c r="D15" s="230"/>
      <c r="E15" s="230"/>
      <c r="F15" s="231"/>
      <c r="G15" s="232">
        <f>SUMIF(Bogføring!$H$7:$H38, B15,Bogføring!$F$7:$F38)</f>
        <v>0</v>
      </c>
      <c r="H15" s="226">
        <f>-SUMIFS(Bogføring!$F$7:$F38, Bogføring!$H$7:$H38, B15,Bogføring!$I$7:$I38, "Ja")</f>
        <v>0</v>
      </c>
      <c r="I15" s="231">
        <f t="shared" si="0"/>
        <v>0</v>
      </c>
      <c r="J15" s="227">
        <f>COUNTIFS(Bogføring!$H$7:$H38,B15,Bogføring!$I$7:$I38,"ja")</f>
        <v>0</v>
      </c>
      <c r="K15" s="221"/>
    </row>
    <row r="16" spans="1:13" ht="15.75" customHeight="1" x14ac:dyDescent="0.25">
      <c r="A16" s="217"/>
      <c r="B16" s="228"/>
      <c r="C16" s="229"/>
      <c r="D16" s="230"/>
      <c r="E16" s="230"/>
      <c r="F16" s="231"/>
      <c r="G16" s="232">
        <f>SUMIF(Bogføring!$H$7:$H38, B16,Bogføring!$F$7:$F38)</f>
        <v>0</v>
      </c>
      <c r="H16" s="226">
        <f>-SUMIFS(Bogføring!$F$7:$F38, Bogføring!$H$7:$H38, B16,Bogføring!$I$7:$I38, "Ja")</f>
        <v>0</v>
      </c>
      <c r="I16" s="231">
        <f t="shared" si="0"/>
        <v>0</v>
      </c>
      <c r="J16" s="227">
        <f>COUNTIFS(Bogføring!$H$7:$H38,B16,Bogføring!$I$7:$I38,"ja")</f>
        <v>0</v>
      </c>
      <c r="K16" s="221"/>
    </row>
    <row r="17" spans="1:11" ht="15.75" customHeight="1" x14ac:dyDescent="0.25">
      <c r="A17" s="217"/>
      <c r="B17" s="228"/>
      <c r="C17" s="229"/>
      <c r="D17" s="230"/>
      <c r="E17" s="230"/>
      <c r="F17" s="231"/>
      <c r="G17" s="232">
        <f>SUMIF(Bogføring!$H$7:$H38, B17,Bogføring!$F$7:$F38)</f>
        <v>0</v>
      </c>
      <c r="H17" s="226">
        <f>-SUMIFS(Bogføring!$F$7:$F38, Bogføring!$H$7:$H38, B17,Bogføring!$I$7:$I38, "Ja")</f>
        <v>0</v>
      </c>
      <c r="I17" s="231">
        <f t="shared" si="0"/>
        <v>0</v>
      </c>
      <c r="J17" s="227">
        <f>COUNTIFS(Bogføring!$H$7:$H38,B17,Bogføring!$I$7:$I38,"ja")</f>
        <v>0</v>
      </c>
      <c r="K17" s="221"/>
    </row>
    <row r="18" spans="1:11" ht="15.75" customHeight="1" x14ac:dyDescent="0.25">
      <c r="A18" s="217"/>
      <c r="B18" s="228"/>
      <c r="C18" s="229"/>
      <c r="D18" s="230"/>
      <c r="E18" s="230"/>
      <c r="F18" s="231"/>
      <c r="G18" s="232">
        <f>SUMIF(Bogføring!$H$7:$H38, B18,Bogføring!$F$7:$F38)</f>
        <v>0</v>
      </c>
      <c r="H18" s="226">
        <f>-SUMIFS(Bogføring!$F$7:$F38, Bogføring!$H$7:$H38, B18,Bogføring!$I$7:$I38, "Ja")</f>
        <v>0</v>
      </c>
      <c r="I18" s="231">
        <f t="shared" si="0"/>
        <v>0</v>
      </c>
      <c r="J18" s="227">
        <f>COUNTIFS(Bogføring!$H$7:$H38,B18,Bogføring!$I$7:$I38,"ja")</f>
        <v>0</v>
      </c>
      <c r="K18" s="221"/>
    </row>
    <row r="19" spans="1:11" ht="15.75" customHeight="1" x14ac:dyDescent="0.25">
      <c r="A19" s="217"/>
      <c r="B19" s="228"/>
      <c r="C19" s="229"/>
      <c r="D19" s="230"/>
      <c r="E19" s="230"/>
      <c r="F19" s="231"/>
      <c r="G19" s="232">
        <f>SUMIF(Bogføring!$H$7:$H38, B19,Bogføring!$F$7:$F38)</f>
        <v>0</v>
      </c>
      <c r="H19" s="226">
        <f>-SUMIFS(Bogføring!$F$7:$F38, Bogføring!$H$7:$H38, B19,Bogføring!$I$7:$I38, "Ja")</f>
        <v>0</v>
      </c>
      <c r="I19" s="231">
        <f t="shared" si="0"/>
        <v>0</v>
      </c>
      <c r="J19" s="227">
        <f>COUNTIFS(Bogføring!$H$7:$H38,B19,Bogføring!$I$7:$I38,"ja")</f>
        <v>0</v>
      </c>
      <c r="K19" s="221"/>
    </row>
    <row r="20" spans="1:11" ht="15.75" customHeight="1" x14ac:dyDescent="0.25">
      <c r="A20" s="217"/>
      <c r="B20" s="228"/>
      <c r="C20" s="229"/>
      <c r="D20" s="230"/>
      <c r="E20" s="230"/>
      <c r="F20" s="231"/>
      <c r="G20" s="232">
        <f>SUMIF(Bogføring!$H$7:$H38, B20,Bogføring!$F$7:$F38)</f>
        <v>0</v>
      </c>
      <c r="H20" s="226">
        <f>-SUMIFS(Bogføring!$F$7:$F38, Bogføring!$H$7:$H38, B20,Bogføring!$I$7:$I38, "Ja")</f>
        <v>0</v>
      </c>
      <c r="I20" s="231">
        <f t="shared" si="0"/>
        <v>0</v>
      </c>
      <c r="J20" s="227">
        <f>COUNTIFS(Bogføring!$H$7:$H38,B20,Bogføring!$I$7:$I38,"ja")</f>
        <v>0</v>
      </c>
      <c r="K20" s="221"/>
    </row>
    <row r="21" spans="1:11" ht="15.75" customHeight="1" x14ac:dyDescent="0.25">
      <c r="A21" s="217"/>
      <c r="B21" s="228"/>
      <c r="C21" s="229"/>
      <c r="D21" s="230"/>
      <c r="E21" s="230"/>
      <c r="F21" s="231"/>
      <c r="G21" s="232">
        <f>SUMIF(Bogføring!$H$7:$H38, B21,Bogføring!$F$7:$F38)</f>
        <v>0</v>
      </c>
      <c r="H21" s="226">
        <f>-SUMIFS(Bogføring!$F$7:$F38, Bogføring!$H$7:$H38, B21,Bogføring!$I$7:$I38, "Ja")</f>
        <v>0</v>
      </c>
      <c r="I21" s="231">
        <f t="shared" si="0"/>
        <v>0</v>
      </c>
      <c r="J21" s="227">
        <f>COUNTIFS(Bogføring!$H$7:$H38,B21,Bogføring!$I$7:$I38,"ja")</f>
        <v>0</v>
      </c>
      <c r="K21" s="221"/>
    </row>
    <row r="22" spans="1:11" ht="15.75" customHeight="1" x14ac:dyDescent="0.25">
      <c r="A22" s="217"/>
      <c r="B22" s="228"/>
      <c r="C22" s="229"/>
      <c r="D22" s="230"/>
      <c r="E22" s="230"/>
      <c r="F22" s="231"/>
      <c r="G22" s="232">
        <f>SUMIF(Bogføring!$H$7:$H38, B22,Bogføring!$F$7:$F38)</f>
        <v>0</v>
      </c>
      <c r="H22" s="226">
        <f>-SUMIFS(Bogføring!$F$7:$F38, Bogføring!$H$7:$H38, B22,Bogføring!$I$7:$I38, "Ja")</f>
        <v>0</v>
      </c>
      <c r="I22" s="231">
        <f t="shared" si="0"/>
        <v>0</v>
      </c>
      <c r="J22" s="227">
        <f>COUNTIFS(Bogføring!$H$7:$H38,B22,Bogføring!$I$7:$I38,"ja")</f>
        <v>0</v>
      </c>
      <c r="K22" s="221"/>
    </row>
    <row r="23" spans="1:11" ht="15.75" customHeight="1" x14ac:dyDescent="0.25">
      <c r="A23" s="217"/>
      <c r="B23" s="228"/>
      <c r="C23" s="229"/>
      <c r="D23" s="230"/>
      <c r="E23" s="230"/>
      <c r="F23" s="231"/>
      <c r="G23" s="232">
        <f>SUMIF(Bogføring!$H$7:$H38, B23,Bogføring!$F$7:$F38)</f>
        <v>0</v>
      </c>
      <c r="H23" s="226">
        <f>-SUMIFS(Bogføring!$F$7:$F38, Bogføring!$H$7:$H38, B23,Bogføring!$I$7:$I38, "Ja")</f>
        <v>0</v>
      </c>
      <c r="I23" s="231">
        <f t="shared" si="0"/>
        <v>0</v>
      </c>
      <c r="J23" s="227">
        <f>COUNTIFS(Bogføring!$H$7:$H38,B23,Bogføring!$I$7:$I38,"ja")</f>
        <v>0</v>
      </c>
      <c r="K23" s="221"/>
    </row>
    <row r="24" spans="1:11" ht="15.75" customHeight="1" x14ac:dyDescent="0.25">
      <c r="A24" s="217"/>
      <c r="B24" s="228"/>
      <c r="C24" s="229"/>
      <c r="D24" s="230"/>
      <c r="E24" s="230"/>
      <c r="F24" s="231"/>
      <c r="G24" s="232">
        <f>SUMIF(Bogføring!$H$7:$H38, B24,Bogføring!$F$7:$F38)</f>
        <v>0</v>
      </c>
      <c r="H24" s="226">
        <f>-SUMIFS(Bogføring!$F$7:$F38, Bogføring!$H$7:$H38, B24,Bogføring!$I$7:$I38, "Ja")</f>
        <v>0</v>
      </c>
      <c r="I24" s="231">
        <f t="shared" si="0"/>
        <v>0</v>
      </c>
      <c r="J24" s="227">
        <f>COUNTIFS(Bogføring!$H$7:$H38,B24,Bogføring!$I$7:$I38,"ja")</f>
        <v>0</v>
      </c>
      <c r="K24" s="221"/>
    </row>
    <row r="25" spans="1:11" ht="15.75" customHeight="1" x14ac:dyDescent="0.25">
      <c r="A25" s="217"/>
      <c r="B25" s="228"/>
      <c r="C25" s="229"/>
      <c r="D25" s="230"/>
      <c r="E25" s="230"/>
      <c r="F25" s="231"/>
      <c r="G25" s="232">
        <f>SUMIF(Bogføring!$H$7:$H38, B25,Bogføring!$F$7:$F38)</f>
        <v>0</v>
      </c>
      <c r="H25" s="226">
        <f>-SUMIFS(Bogføring!$F$7:$F38, Bogføring!$H$7:$H38, B25,Bogføring!$I$7:$I38, "Ja")</f>
        <v>0</v>
      </c>
      <c r="I25" s="231">
        <f t="shared" si="0"/>
        <v>0</v>
      </c>
      <c r="J25" s="227">
        <f>COUNTIFS(Bogføring!$H$7:$H38,B25,Bogføring!$I$7:$I38,"ja")</f>
        <v>0</v>
      </c>
      <c r="K25" s="221"/>
    </row>
    <row r="26" spans="1:11" ht="15.75" customHeight="1" x14ac:dyDescent="0.25">
      <c r="A26" s="217"/>
      <c r="B26" s="228"/>
      <c r="C26" s="229"/>
      <c r="D26" s="230"/>
      <c r="E26" s="230"/>
      <c r="F26" s="231"/>
      <c r="G26" s="232">
        <f>SUMIF(Bogføring!$H$7:$H38, B26,Bogføring!$F$7:$F38)</f>
        <v>0</v>
      </c>
      <c r="H26" s="226">
        <f>-SUMIFS(Bogføring!$F$7:$F38, Bogføring!$H$7:$H38, B26,Bogføring!$I$7:$I38, "Ja")</f>
        <v>0</v>
      </c>
      <c r="I26" s="231">
        <f t="shared" si="0"/>
        <v>0</v>
      </c>
      <c r="J26" s="227">
        <f>COUNTIFS(Bogføring!$H$7:$H38,B26,Bogføring!$I$7:$I38,"ja")</f>
        <v>0</v>
      </c>
      <c r="K26" s="221"/>
    </row>
    <row r="27" spans="1:11" ht="15.75" customHeight="1" x14ac:dyDescent="0.25">
      <c r="A27" s="217"/>
      <c r="B27" s="228"/>
      <c r="C27" s="229"/>
      <c r="D27" s="230"/>
      <c r="E27" s="230"/>
      <c r="F27" s="231"/>
      <c r="G27" s="232">
        <f>SUMIF(Bogføring!$H$7:$H38, B27,Bogføring!$F$7:$F38)</f>
        <v>0</v>
      </c>
      <c r="H27" s="226">
        <f>-SUMIFS(Bogføring!$F$7:$F38, Bogføring!$H$7:$H38, B27,Bogføring!$I$7:$I38, "Ja")</f>
        <v>0</v>
      </c>
      <c r="I27" s="231">
        <f t="shared" si="0"/>
        <v>0</v>
      </c>
      <c r="J27" s="227">
        <f>COUNTIFS(Bogføring!$H$7:$H38,B27,Bogføring!$I$7:$I38,"ja")</f>
        <v>0</v>
      </c>
      <c r="K27" s="221"/>
    </row>
    <row r="28" spans="1:11" ht="15.75" customHeight="1" x14ac:dyDescent="0.25">
      <c r="A28" s="217"/>
      <c r="B28" s="228"/>
      <c r="C28" s="229"/>
      <c r="D28" s="230"/>
      <c r="E28" s="230"/>
      <c r="F28" s="231"/>
      <c r="G28" s="232">
        <f>SUMIF(Bogføring!$H$7:$H38, B28,Bogføring!$F$7:$F38)</f>
        <v>0</v>
      </c>
      <c r="H28" s="226">
        <f>-SUMIFS(Bogføring!$F$7:$F38, Bogføring!$H$7:$H38, B28,Bogføring!$I$7:$I38, "Ja")</f>
        <v>0</v>
      </c>
      <c r="I28" s="231">
        <f t="shared" si="0"/>
        <v>0</v>
      </c>
      <c r="J28" s="227">
        <f>COUNTIFS(Bogføring!$H$7:$H38,B28,Bogføring!$I$7:$I38,"ja")</f>
        <v>0</v>
      </c>
      <c r="K28" s="221"/>
    </row>
    <row r="29" spans="1:11" ht="15.75" customHeight="1" x14ac:dyDescent="0.25">
      <c r="A29" s="217"/>
      <c r="B29" s="228"/>
      <c r="C29" s="229"/>
      <c r="D29" s="230"/>
      <c r="E29" s="230"/>
      <c r="F29" s="231"/>
      <c r="G29" s="232">
        <f>SUMIF(Bogføring!$H$7:$H38, B29,Bogføring!$F$7:$F38)</f>
        <v>0</v>
      </c>
      <c r="H29" s="226">
        <f>-SUMIFS(Bogføring!$F$7:$F38, Bogføring!$H$7:$H38, B29,Bogføring!$I$7:$I38, "Ja")</f>
        <v>0</v>
      </c>
      <c r="I29" s="231">
        <f t="shared" si="0"/>
        <v>0</v>
      </c>
      <c r="J29" s="227">
        <f>COUNTIFS(Bogføring!$H$7:$H38,B29,Bogføring!$I$7:$I38,"ja")</f>
        <v>0</v>
      </c>
      <c r="K29" s="221"/>
    </row>
    <row r="30" spans="1:11" ht="15.75" customHeight="1" x14ac:dyDescent="0.25">
      <c r="A30" s="217"/>
      <c r="B30" s="228"/>
      <c r="C30" s="229"/>
      <c r="D30" s="230"/>
      <c r="E30" s="230"/>
      <c r="F30" s="231"/>
      <c r="G30" s="232">
        <f>SUMIF(Bogføring!$H$7:$H38, B30,Bogføring!$F$7:$F38)</f>
        <v>0</v>
      </c>
      <c r="H30" s="226">
        <f>-SUMIFS(Bogføring!$F$7:$F38, Bogføring!$H$7:$H38, B30,Bogføring!$I$7:$I38, "Ja")</f>
        <v>0</v>
      </c>
      <c r="I30" s="231">
        <f t="shared" si="0"/>
        <v>0</v>
      </c>
      <c r="J30" s="227">
        <f>COUNTIFS(Bogføring!$H$7:$H38,B30,Bogføring!$I$7:$I38,"ja")</f>
        <v>0</v>
      </c>
      <c r="K30" s="221"/>
    </row>
    <row r="31" spans="1:11" ht="15.75" customHeight="1" x14ac:dyDescent="0.25">
      <c r="A31" s="217"/>
      <c r="B31" s="228"/>
      <c r="C31" s="229"/>
      <c r="D31" s="230"/>
      <c r="E31" s="230"/>
      <c r="F31" s="231"/>
      <c r="G31" s="232">
        <f>SUMIF(Bogføring!$H$7:$H38, B31,Bogføring!$F$7:$F38)</f>
        <v>0</v>
      </c>
      <c r="H31" s="226">
        <f>-SUMIFS(Bogføring!$F$7:$F38, Bogføring!$H$7:$H38, B31,Bogføring!$I$7:$I38, "Ja")</f>
        <v>0</v>
      </c>
      <c r="I31" s="231">
        <f t="shared" si="0"/>
        <v>0</v>
      </c>
      <c r="J31" s="227">
        <f>COUNTIFS(Bogføring!$H$7:$H38,B31,Bogføring!$I$7:$I38,"ja")</f>
        <v>0</v>
      </c>
      <c r="K31" s="221"/>
    </row>
    <row r="32" spans="1:11" ht="15.75" customHeight="1" x14ac:dyDescent="0.25">
      <c r="A32" s="217"/>
      <c r="B32" s="228"/>
      <c r="C32" s="229"/>
      <c r="D32" s="230"/>
      <c r="E32" s="230"/>
      <c r="F32" s="231"/>
      <c r="G32" s="232">
        <f>SUMIF(Bogføring!$H$7:$H38, B32,Bogføring!$F$7:$F38)</f>
        <v>0</v>
      </c>
      <c r="H32" s="226">
        <f>-SUMIFS(Bogføring!$F$7:$F38, Bogføring!$H$7:$H38, B32,Bogføring!$I$7:$I38, "Ja")</f>
        <v>0</v>
      </c>
      <c r="I32" s="231">
        <f t="shared" si="0"/>
        <v>0</v>
      </c>
      <c r="J32" s="227">
        <f>COUNTIFS(Bogføring!$H$7:$H38,B32,Bogføring!$I$7:$I38,"ja")</f>
        <v>0</v>
      </c>
      <c r="K32" s="221"/>
    </row>
    <row r="33" spans="1:11" ht="15.75" customHeight="1" x14ac:dyDescent="0.25">
      <c r="A33" s="217"/>
      <c r="B33" s="228"/>
      <c r="C33" s="229"/>
      <c r="D33" s="230"/>
      <c r="E33" s="230"/>
      <c r="F33" s="231"/>
      <c r="G33" s="232">
        <f>SUMIF(Bogføring!$H$7:$H38, B33,Bogføring!$F$7:$F38)</f>
        <v>0</v>
      </c>
      <c r="H33" s="226">
        <f>-SUMIFS(Bogføring!$F$7:$F38, Bogføring!$H$7:$H38, B33,Bogføring!$I$7:$I38, "Ja")</f>
        <v>0</v>
      </c>
      <c r="I33" s="231">
        <f t="shared" si="0"/>
        <v>0</v>
      </c>
      <c r="J33" s="227">
        <f>COUNTIFS(Bogføring!$H$7:$H38,B33,Bogføring!$I$7:$I38,"ja")</f>
        <v>0</v>
      </c>
      <c r="K33" s="221"/>
    </row>
    <row r="34" spans="1:11" ht="16.2" x14ac:dyDescent="0.25">
      <c r="A34" s="217"/>
      <c r="B34" s="233"/>
      <c r="C34" s="273"/>
      <c r="D34" s="234"/>
      <c r="E34" s="234"/>
      <c r="F34" s="235"/>
      <c r="G34" s="236">
        <f>SUMIF(Bogføring!$H$7:$H38, B34,Bogføring!$F$7:$F38)</f>
        <v>0</v>
      </c>
      <c r="H34" s="237">
        <f>-SUMIFS(Bogføring!$F$7:$F38, Bogføring!$H$7:$H38, B34,Bogføring!$I$7:$I38, "Ja")</f>
        <v>0</v>
      </c>
      <c r="I34" s="235">
        <f t="shared" si="0"/>
        <v>0</v>
      </c>
      <c r="J34" s="238">
        <f>COUNTIFS(Bogføring!$H$7:$H38,B34,Bogføring!$I$7:$I38,"ja")</f>
        <v>0</v>
      </c>
      <c r="K34" s="221"/>
    </row>
    <row r="35" spans="1:11" ht="16.2" x14ac:dyDescent="0.25">
      <c r="A35" s="214"/>
      <c r="B35" s="239"/>
      <c r="C35" s="239"/>
      <c r="D35" s="239"/>
      <c r="E35" s="239"/>
      <c r="F35" s="239"/>
      <c r="G35" s="239"/>
      <c r="H35" s="239"/>
      <c r="I35" s="239"/>
      <c r="J35" s="240"/>
      <c r="K35" s="214"/>
    </row>
  </sheetData>
  <mergeCells count="1">
    <mergeCell ref="B2:F2"/>
  </mergeCells>
  <conditionalFormatting sqref="I5:I34">
    <cfRule type="cellIs" dxfId="1" priority="1" operator="greaterThan">
      <formula>0</formula>
    </cfRule>
  </conditionalFormatting>
  <conditionalFormatting sqref="I5:I34">
    <cfRule type="cellIs" dxfId="0" priority="2" operator="lessThan">
      <formula>0</formula>
    </cfRule>
  </conditionalFormatting>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9999"/>
    <outlinePr summaryBelow="0" summaryRight="0"/>
  </sheetPr>
  <dimension ref="A1:E64"/>
  <sheetViews>
    <sheetView tabSelected="1" topLeftCell="A10" workbookViewId="0">
      <selection activeCell="B62" sqref="B62"/>
    </sheetView>
  </sheetViews>
  <sheetFormatPr defaultColWidth="14.44140625" defaultRowHeight="15.75" customHeight="1" x14ac:dyDescent="0.25"/>
  <cols>
    <col min="2" max="2" width="56.33203125" customWidth="1"/>
    <col min="4" max="4" width="52" customWidth="1"/>
  </cols>
  <sheetData>
    <row r="1" spans="1:4" ht="13.2" x14ac:dyDescent="0.25">
      <c r="A1" s="242"/>
      <c r="B1" s="241"/>
      <c r="C1" s="242"/>
      <c r="D1" s="242"/>
    </row>
    <row r="2" spans="1:4" ht="13.2" x14ac:dyDescent="0.25">
      <c r="A2" s="243" t="str">
        <f>'Budget og regnskab'!A5</f>
        <v>0.1</v>
      </c>
      <c r="B2" s="241" t="str">
        <f>IF('Budget og regnskab'!A5 &gt; 0,'Budget og regnskab'!A5&amp;" "&amp;'Budget og regnskab'!B5,"")</f>
        <v>0.1 1. Acontorate fra Korpskontoret</v>
      </c>
      <c r="C2" s="243" t="str">
        <f>'Budget og regnskab'!A5</f>
        <v>0.1</v>
      </c>
      <c r="D2" s="242" t="str">
        <f>'Budget og regnskab'!B5</f>
        <v>1. Acontorate fra Korpskontoret</v>
      </c>
    </row>
    <row r="3" spans="1:4" ht="13.2" x14ac:dyDescent="0.25">
      <c r="A3" s="243" t="str">
        <f>'Budget og regnskab'!A6</f>
        <v>0.2</v>
      </c>
      <c r="B3" s="241" t="str">
        <f>IF('Budget og regnskab'!A6 &gt; 0,'Budget og regnskab'!A6&amp;" "&amp;'Budget og regnskab'!B6,"")</f>
        <v>0.2 2. Acontorate fra Korpskontoret</v>
      </c>
      <c r="C3" s="243" t="str">
        <f>'Budget og regnskab'!A6</f>
        <v>0.2</v>
      </c>
      <c r="D3" s="242" t="str">
        <f>'Budget og regnskab'!B6</f>
        <v>2. Acontorate fra Korpskontoret</v>
      </c>
    </row>
    <row r="4" spans="1:4" ht="13.2" x14ac:dyDescent="0.25">
      <c r="A4" s="243" t="str">
        <f>'Budget og regnskab'!A7</f>
        <v>0.3</v>
      </c>
      <c r="B4" s="241" t="str">
        <f>IF('Budget og regnskab'!A7 &gt; 0,'Budget og regnskab'!A7&amp;" "&amp;'Budget og regnskab'!B7,"")</f>
        <v>0.3 3. Acontorate fra Korpskontoret</v>
      </c>
      <c r="C4" s="243" t="str">
        <f>'Budget og regnskab'!A7</f>
        <v>0.3</v>
      </c>
      <c r="D4" s="242" t="str">
        <f>'Budget og regnskab'!B7</f>
        <v>3. Acontorate fra Korpskontoret</v>
      </c>
    </row>
    <row r="5" spans="1:4" ht="13.2" x14ac:dyDescent="0.25">
      <c r="A5" s="242"/>
      <c r="B5" s="241"/>
      <c r="C5" s="242"/>
      <c r="D5" s="242"/>
    </row>
    <row r="6" spans="1:4" ht="13.2" x14ac:dyDescent="0.25">
      <c r="A6" s="243" t="str">
        <f>'Budget og regnskab'!A18</f>
        <v>1.1</v>
      </c>
      <c r="B6" s="241" t="str">
        <f>IF('Budget og regnskab'!A18 &gt; 0,'Budget og regnskab'!A18&amp;" "&amp;'Budget og regnskab'!B18,"")</f>
        <v>1.1 Forplejning til planlægning</v>
      </c>
      <c r="C6" s="243" t="str">
        <f>'Budget og regnskab'!A18</f>
        <v>1.1</v>
      </c>
      <c r="D6" s="242" t="str">
        <f>'Budget og regnskab'!B18</f>
        <v>Forplejning til planlægning</v>
      </c>
    </row>
    <row r="7" spans="1:4" ht="13.2" x14ac:dyDescent="0.25">
      <c r="A7" s="243" t="str">
        <f>'Budget og regnskab'!A19</f>
        <v>1.2</v>
      </c>
      <c r="B7" s="241" t="str">
        <f>IF('Budget og regnskab'!A19 &gt; 0,'Budget og regnskab'!A19&amp;" "&amp;'Budget og regnskab'!B19,"")</f>
        <v>1.2 Lokaleleje til planlægning</v>
      </c>
      <c r="C7" s="243" t="str">
        <f>'Budget og regnskab'!A19</f>
        <v>1.2</v>
      </c>
      <c r="D7" s="242" t="str">
        <f>'Budget og regnskab'!B19</f>
        <v>Lokaleleje til planlægning</v>
      </c>
    </row>
    <row r="8" spans="1:4" ht="13.2" x14ac:dyDescent="0.25">
      <c r="A8" s="243" t="str">
        <f>'Budget og regnskab'!A20</f>
        <v>1.3</v>
      </c>
      <c r="B8" s="241" t="str">
        <f>IF('Budget og regnskab'!A20 &gt; 0,'Budget og regnskab'!A20&amp;" "&amp;'Budget og regnskab'!B20,"")</f>
        <v>1.3 Materialer til planlægning</v>
      </c>
      <c r="C8" s="243" t="str">
        <f>'Budget og regnskab'!A20</f>
        <v>1.3</v>
      </c>
      <c r="D8" s="242" t="str">
        <f>'Budget og regnskab'!B20</f>
        <v>Materialer til planlægning</v>
      </c>
    </row>
    <row r="9" spans="1:4" ht="13.2" x14ac:dyDescent="0.25">
      <c r="A9" s="243" t="str">
        <f>'Budget og regnskab'!A21</f>
        <v>1.4</v>
      </c>
      <c r="B9" s="241" t="str">
        <f>IF('Budget og regnskab'!A21 &gt; 0,'Budget og regnskab'!A21&amp;" "&amp;'Budget og regnskab'!B21,"")</f>
        <v>1.4 Øvrige udgifter - planlægning</v>
      </c>
      <c r="C9" s="243" t="str">
        <f>'Budget og regnskab'!A21</f>
        <v>1.4</v>
      </c>
      <c r="D9" s="242" t="str">
        <f>'Budget og regnskab'!B21</f>
        <v>Øvrige udgifter - planlægning</v>
      </c>
    </row>
    <row r="10" spans="1:4" ht="13.2" x14ac:dyDescent="0.25">
      <c r="A10" s="243" t="str">
        <f>'Budget og regnskab'!A22</f>
        <v>1.5</v>
      </c>
      <c r="B10" s="241" t="str">
        <f>IF('Budget og regnskab'!A22 &gt; 0,'Budget og regnskab'!A22&amp;" "&amp;'Budget og regnskab'!B22,"")</f>
        <v xml:space="preserve">1.5 </v>
      </c>
      <c r="C10" s="243" t="str">
        <f>'Budget og regnskab'!A22</f>
        <v>1.5</v>
      </c>
      <c r="D10" s="242">
        <f>'Budget og regnskab'!B22</f>
        <v>0</v>
      </c>
    </row>
    <row r="11" spans="1:4" ht="13.2" x14ac:dyDescent="0.25">
      <c r="A11" s="242"/>
      <c r="B11" s="241"/>
      <c r="C11" s="242"/>
      <c r="D11" s="242"/>
    </row>
    <row r="12" spans="1:4" ht="13.2" x14ac:dyDescent="0.25">
      <c r="A12" s="243" t="str">
        <f>'Budget og regnskab'!A25</f>
        <v>2.1</v>
      </c>
      <c r="B12" s="241" t="str">
        <f>IF('Budget og regnskab'!A25 &gt; 0,'Budget og regnskab'!A25&amp;" "&amp;'Budget og regnskab'!B25,"")</f>
        <v>2.1 Forplejning til evaluering</v>
      </c>
      <c r="C12" s="243" t="str">
        <f>'Budget og regnskab'!A25</f>
        <v>2.1</v>
      </c>
      <c r="D12" s="242" t="str">
        <f>'Budget og regnskab'!B25</f>
        <v>Forplejning til evaluering</v>
      </c>
    </row>
    <row r="13" spans="1:4" ht="13.2" x14ac:dyDescent="0.25">
      <c r="A13" s="243" t="str">
        <f>'Budget og regnskab'!A26</f>
        <v>2.2</v>
      </c>
      <c r="B13" s="241" t="str">
        <f>IF('Budget og regnskab'!A26 &gt; 0,'Budget og regnskab'!A26&amp;" "&amp;'Budget og regnskab'!B26,"")</f>
        <v>2.2 Lokaleleje til evaluering</v>
      </c>
      <c r="C13" s="243" t="str">
        <f>'Budget og regnskab'!A26</f>
        <v>2.2</v>
      </c>
      <c r="D13" s="242" t="str">
        <f>'Budget og regnskab'!B26</f>
        <v>Lokaleleje til evaluering</v>
      </c>
    </row>
    <row r="14" spans="1:4" ht="13.2" x14ac:dyDescent="0.25">
      <c r="A14" s="243" t="str">
        <f>'Budget og regnskab'!A27</f>
        <v>2.3</v>
      </c>
      <c r="B14" s="241" t="str">
        <f>IF('Budget og regnskab'!A27 &gt; 0,'Budget og regnskab'!A27&amp;" "&amp;'Budget og regnskab'!B27,"")</f>
        <v>2.3 Materialer til evaluering</v>
      </c>
      <c r="C14" s="243" t="str">
        <f>'Budget og regnskab'!A27</f>
        <v>2.3</v>
      </c>
      <c r="D14" s="242" t="str">
        <f>'Budget og regnskab'!B27</f>
        <v>Materialer til evaluering</v>
      </c>
    </row>
    <row r="15" spans="1:4" ht="13.2" x14ac:dyDescent="0.25">
      <c r="A15" s="243" t="str">
        <f>'Budget og regnskab'!A28</f>
        <v>2.4</v>
      </c>
      <c r="B15" s="241" t="str">
        <f>IF('Budget og regnskab'!A28 &gt; 0,'Budget og regnskab'!A28&amp;" "&amp;'Budget og regnskab'!B28,"")</f>
        <v>2.4 Øvrige udgifter - evaluering</v>
      </c>
      <c r="C15" s="243" t="str">
        <f>'Budget og regnskab'!A28</f>
        <v>2.4</v>
      </c>
      <c r="D15" s="242" t="str">
        <f>'Budget og regnskab'!B28</f>
        <v>Øvrige udgifter - evaluering</v>
      </c>
    </row>
    <row r="16" spans="1:4" ht="13.2" x14ac:dyDescent="0.25">
      <c r="A16" s="243" t="str">
        <f>'Budget og regnskab'!A29</f>
        <v>2.5</v>
      </c>
      <c r="B16" s="241" t="str">
        <f>IF('Budget og regnskab'!A29 &gt; 0,'Budget og regnskab'!A29&amp;" "&amp;'Budget og regnskab'!B29,"")</f>
        <v xml:space="preserve">2.5 </v>
      </c>
      <c r="C16" s="243" t="str">
        <f>'Budget og regnskab'!A29</f>
        <v>2.5</v>
      </c>
      <c r="D16" s="242">
        <f>'Budget og regnskab'!B29</f>
        <v>0</v>
      </c>
    </row>
    <row r="17" spans="1:4" ht="13.2" x14ac:dyDescent="0.25">
      <c r="A17" s="242"/>
      <c r="B17" s="241"/>
      <c r="C17" s="242"/>
      <c r="D17" s="242"/>
    </row>
    <row r="18" spans="1:4" ht="13.2" x14ac:dyDescent="0.25">
      <c r="A18" s="243" t="str">
        <f>'Budget og regnskab'!A34</f>
        <v>3.1</v>
      </c>
      <c r="B18" s="241" t="str">
        <f>IF('Budget og regnskab'!A34 &gt; 0,'Budget og regnskab'!A34&amp;" "&amp;'Budget og regnskab'!B34,"")</f>
        <v>3.1 Forplejning under kursus</v>
      </c>
      <c r="C18" s="243" t="str">
        <f>'Budget og regnskab'!A34</f>
        <v>3.1</v>
      </c>
      <c r="D18" s="242" t="str">
        <f>'Budget og regnskab'!B34</f>
        <v>Forplejning under kursus</v>
      </c>
    </row>
    <row r="19" spans="1:4" ht="13.2" x14ac:dyDescent="0.25">
      <c r="A19" s="243" t="str">
        <f>'Budget og regnskab'!A35</f>
        <v>3.2</v>
      </c>
      <c r="B19" s="241" t="str">
        <f>IF('Budget og regnskab'!A35 &gt; 0,'Budget og regnskab'!A35&amp;" "&amp;'Budget og regnskab'!B35,"")</f>
        <v xml:space="preserve">3.2 </v>
      </c>
      <c r="C19" s="243" t="str">
        <f>'Budget og regnskab'!A35</f>
        <v>3.2</v>
      </c>
      <c r="D19" s="242">
        <f>'Budget og regnskab'!B35</f>
        <v>0</v>
      </c>
    </row>
    <row r="20" spans="1:4" ht="13.2" x14ac:dyDescent="0.25">
      <c r="A20" s="242"/>
      <c r="B20" s="241"/>
      <c r="C20" s="242"/>
      <c r="D20" s="242"/>
    </row>
    <row r="21" spans="1:4" ht="13.2" x14ac:dyDescent="0.25">
      <c r="A21" s="243" t="str">
        <f>'Budget og regnskab'!A38</f>
        <v>4.1</v>
      </c>
      <c r="B21" s="241" t="str">
        <f>IF('Budget og regnskab'!A38 &gt; 0,'Budget og regnskab'!A38&amp;" "&amp;'Budget og regnskab'!B38,"")</f>
        <v xml:space="preserve">4.1 </v>
      </c>
      <c r="C21" s="243" t="str">
        <f>'Budget og regnskab'!A38</f>
        <v>4.1</v>
      </c>
      <c r="D21" s="242">
        <f>'Budget og regnskab'!B38</f>
        <v>0</v>
      </c>
    </row>
    <row r="22" spans="1:4" ht="13.2" x14ac:dyDescent="0.25">
      <c r="A22" s="243" t="str">
        <f>'Budget og regnskab'!A39</f>
        <v>4.2</v>
      </c>
      <c r="B22" s="241" t="str">
        <f>IF('Budget og regnskab'!A39 &gt; 0,'Budget og regnskab'!A39&amp;" "&amp;'Budget og regnskab'!B39,"")</f>
        <v xml:space="preserve">4.2 </v>
      </c>
      <c r="C22" s="243" t="str">
        <f>'Budget og regnskab'!A39</f>
        <v>4.2</v>
      </c>
      <c r="D22" s="242">
        <f>'Budget og regnskab'!B39</f>
        <v>0</v>
      </c>
    </row>
    <row r="23" spans="1:4" ht="13.2" x14ac:dyDescent="0.25">
      <c r="A23" s="243" t="str">
        <f>'Budget og regnskab'!A40</f>
        <v>4.3</v>
      </c>
      <c r="B23" s="241" t="str">
        <f>IF('Budget og regnskab'!A40 &gt; 0,'Budget og regnskab'!A40&amp;" "&amp;'Budget og regnskab'!B40,"")</f>
        <v xml:space="preserve">4.3 </v>
      </c>
      <c r="C23" s="243" t="str">
        <f>'Budget og regnskab'!A40</f>
        <v>4.3</v>
      </c>
      <c r="D23" s="242">
        <f>'Budget og regnskab'!B40</f>
        <v>0</v>
      </c>
    </row>
    <row r="24" spans="1:4" ht="13.2" x14ac:dyDescent="0.25">
      <c r="A24" s="243" t="str">
        <f>'Budget og regnskab'!A41</f>
        <v>4.4</v>
      </c>
      <c r="B24" s="241" t="str">
        <f>IF('Budget og regnskab'!A41 &gt; 0,'Budget og regnskab'!A41&amp;" "&amp;'Budget og regnskab'!B41,"")</f>
        <v xml:space="preserve">4.4 </v>
      </c>
      <c r="C24" s="243" t="str">
        <f>'Budget og regnskab'!A41</f>
        <v>4.4</v>
      </c>
      <c r="D24" s="242">
        <f>'Budget og regnskab'!B41</f>
        <v>0</v>
      </c>
    </row>
    <row r="25" spans="1:4" ht="13.2" x14ac:dyDescent="0.25">
      <c r="A25" s="243" t="str">
        <f>'Budget og regnskab'!A42</f>
        <v>4.5</v>
      </c>
      <c r="B25" s="241" t="str">
        <f>IF('Budget og regnskab'!A42 &gt; 0,'Budget og regnskab'!A42&amp;" "&amp;'Budget og regnskab'!B42,"")</f>
        <v xml:space="preserve">4.5 </v>
      </c>
      <c r="C25" s="243" t="str">
        <f>'Budget og regnskab'!A42</f>
        <v>4.5</v>
      </c>
      <c r="D25" s="242">
        <f>'Budget og regnskab'!B42</f>
        <v>0</v>
      </c>
    </row>
    <row r="26" spans="1:4" ht="13.2" x14ac:dyDescent="0.25">
      <c r="A26" s="243" t="str">
        <f>'Budget og regnskab'!A43</f>
        <v>4.6</v>
      </c>
      <c r="B26" s="241" t="str">
        <f>IF('Budget og regnskab'!A43 &gt; 0,'Budget og regnskab'!A43&amp;" "&amp;'Budget og regnskab'!B43,"")</f>
        <v xml:space="preserve">4.6 </v>
      </c>
      <c r="C26" s="243" t="str">
        <f>'Budget og regnskab'!A43</f>
        <v>4.6</v>
      </c>
      <c r="D26" s="242">
        <f>'Budget og regnskab'!B43</f>
        <v>0</v>
      </c>
    </row>
    <row r="27" spans="1:4" ht="13.2" x14ac:dyDescent="0.25">
      <c r="A27" s="243" t="str">
        <f>'Budget og regnskab'!A44</f>
        <v>4.7</v>
      </c>
      <c r="B27" s="241" t="str">
        <f>IF('Budget og regnskab'!A44 &gt; 0,'Budget og regnskab'!A44&amp;" "&amp;'Budget og regnskab'!B44,"")</f>
        <v xml:space="preserve">4.7 </v>
      </c>
      <c r="C27" s="243" t="str">
        <f>'Budget og regnskab'!A44</f>
        <v>4.7</v>
      </c>
      <c r="D27" s="242">
        <f>'Budget og regnskab'!B44</f>
        <v>0</v>
      </c>
    </row>
    <row r="28" spans="1:4" ht="13.2" x14ac:dyDescent="0.25">
      <c r="A28" s="243" t="str">
        <f>'Budget og regnskab'!A45</f>
        <v>4.8</v>
      </c>
      <c r="B28" s="241" t="str">
        <f>IF('Budget og regnskab'!A45 &gt; 0,'Budget og regnskab'!A45&amp;" "&amp;'Budget og regnskab'!B45,"")</f>
        <v xml:space="preserve">4.8 </v>
      </c>
      <c r="C28" s="243" t="str">
        <f>'Budget og regnskab'!A45</f>
        <v>4.8</v>
      </c>
      <c r="D28" s="242">
        <f>'Budget og regnskab'!B45</f>
        <v>0</v>
      </c>
    </row>
    <row r="29" spans="1:4" ht="13.2" x14ac:dyDescent="0.25">
      <c r="A29" s="243" t="str">
        <f>'Budget og regnskab'!A46</f>
        <v>4.9</v>
      </c>
      <c r="B29" s="241" t="str">
        <f>IF('Budget og regnskab'!A46 &gt; 0,'Budget og regnskab'!A46&amp;" "&amp;'Budget og regnskab'!B46,"")</f>
        <v xml:space="preserve">4.9 </v>
      </c>
      <c r="C29" s="243" t="str">
        <f>'Budget og regnskab'!A46</f>
        <v>4.9</v>
      </c>
      <c r="D29" s="242">
        <f>'Budget og regnskab'!B46</f>
        <v>0</v>
      </c>
    </row>
    <row r="30" spans="1:4" ht="16.5" customHeight="1" x14ac:dyDescent="0.25">
      <c r="A30" s="242"/>
      <c r="B30" s="241"/>
      <c r="C30" s="242"/>
      <c r="D30" s="242"/>
    </row>
    <row r="31" spans="1:4" ht="13.2" x14ac:dyDescent="0.25">
      <c r="A31" s="243" t="str">
        <f>'Budget og regnskab'!A51</f>
        <v>5.1</v>
      </c>
      <c r="B31" s="241" t="str">
        <f>IF('Budget og regnskab'!A51 &gt; 0,'Budget og regnskab'!A51&amp;" "&amp;'Budget og regnskab'!B51,"")</f>
        <v>5.1 Ekstra bevillinger</v>
      </c>
      <c r="C31" s="243" t="str">
        <f>'Budget og regnskab'!A51</f>
        <v>5.1</v>
      </c>
      <c r="D31" s="242" t="str">
        <f>'Budget og regnskab'!B51</f>
        <v>Ekstra bevillinger</v>
      </c>
    </row>
    <row r="32" spans="1:4" ht="13.2" x14ac:dyDescent="0.25">
      <c r="A32" s="242"/>
      <c r="B32" s="241"/>
      <c r="C32" s="242"/>
      <c r="D32" s="242"/>
    </row>
    <row r="33" spans="1:4" ht="13.2" x14ac:dyDescent="0.25">
      <c r="A33" s="243" t="str">
        <f>'Budget og regnskab'!A61</f>
        <v>6.1.1</v>
      </c>
      <c r="B33" s="241" t="str">
        <f>IF('Budget og regnskab'!A61 &gt; 0,'Budget og regnskab'!A61&amp;" "&amp;'Budget og regnskab'!B61,"")</f>
        <v>6.1.1 KM godtgørelse</v>
      </c>
      <c r="C33" s="243" t="str">
        <f>'Budget og regnskab'!A61</f>
        <v>6.1.1</v>
      </c>
      <c r="D33" s="242" t="str">
        <f>'Budget og regnskab'!B61</f>
        <v>KM godtgørelse</v>
      </c>
    </row>
    <row r="34" spans="1:4" ht="13.2" x14ac:dyDescent="0.25">
      <c r="A34" s="243" t="str">
        <f>'Budget og regnskab'!A62</f>
        <v>6.1.2</v>
      </c>
      <c r="B34" s="241" t="str">
        <f>IF('Budget og regnskab'!A62 &gt; 0,'Budget og regnskab'!A62&amp;" "&amp;'Budget og regnskab'!B62,"")</f>
        <v>6.1.2 Færge, bro mv</v>
      </c>
      <c r="C34" s="243" t="str">
        <f>'Budget og regnskab'!A62</f>
        <v>6.1.2</v>
      </c>
      <c r="D34" s="242" t="str">
        <f>'Budget og regnskab'!B62</f>
        <v>Færge, bro mv</v>
      </c>
    </row>
    <row r="35" spans="1:4" ht="13.2" x14ac:dyDescent="0.25">
      <c r="A35" s="243" t="str">
        <f>'Budget og regnskab'!A63</f>
        <v>6.1.3</v>
      </c>
      <c r="B35" s="241" t="str">
        <f>IF('Budget og regnskab'!A63 &gt; 0,'Budget og regnskab'!A63&amp;" "&amp;'Budget og regnskab'!B63,"")</f>
        <v>6.1.3 Tog, bus mv</v>
      </c>
      <c r="C35" s="243" t="str">
        <f>'Budget og regnskab'!A63</f>
        <v>6.1.3</v>
      </c>
      <c r="D35" s="242" t="str">
        <f>'Budget og regnskab'!B63</f>
        <v>Tog, bus mv</v>
      </c>
    </row>
    <row r="36" spans="1:4" ht="13.2" x14ac:dyDescent="0.25">
      <c r="A36" s="243" t="str">
        <f>'Budget og regnskab'!A64</f>
        <v>6.1.4</v>
      </c>
      <c r="B36" s="241" t="str">
        <f>IF('Budget og regnskab'!A64 &gt; 0,'Budget og regnskab'!A64&amp;" "&amp;'Budget og regnskab'!B64,"")</f>
        <v>6.1.4 Flyrejser</v>
      </c>
      <c r="C36" s="243" t="str">
        <f>'Budget og regnskab'!A64</f>
        <v>6.1.4</v>
      </c>
      <c r="D36" s="242" t="str">
        <f>'Budget og regnskab'!B64</f>
        <v>Flyrejser</v>
      </c>
    </row>
    <row r="37" spans="1:4" ht="13.2" x14ac:dyDescent="0.25">
      <c r="A37" s="243" t="str">
        <f>'Budget og regnskab'!A65</f>
        <v>6.1.5</v>
      </c>
      <c r="B37" s="241" t="str">
        <f>IF('Budget og regnskab'!A65 &gt; 0,'Budget og regnskab'!A65&amp;" "&amp;'Budget og regnskab'!B65,"")</f>
        <v>6.1.5 Parkering</v>
      </c>
      <c r="C37" s="243" t="str">
        <f>'Budget og regnskab'!A65</f>
        <v>6.1.5</v>
      </c>
      <c r="D37" s="242" t="str">
        <f>'Budget og regnskab'!B65</f>
        <v>Parkering</v>
      </c>
    </row>
    <row r="38" spans="1:4" ht="13.2" x14ac:dyDescent="0.25">
      <c r="A38" s="243" t="str">
        <f>'Budget og regnskab'!A66</f>
        <v>6.1.6</v>
      </c>
      <c r="B38" s="241" t="str">
        <f>IF('Budget og regnskab'!A66 &gt; 0,'Budget og regnskab'!A66&amp;" "&amp;'Budget og regnskab'!B66,"")</f>
        <v>6.1.6 Andre transportformer (ex taxa)</v>
      </c>
      <c r="C38" s="243" t="str">
        <f>'Budget og regnskab'!A66</f>
        <v>6.1.6</v>
      </c>
      <c r="D38" s="242" t="str">
        <f>'Budget og regnskab'!B66</f>
        <v>Andre transportformer (ex taxa)</v>
      </c>
    </row>
    <row r="39" spans="1:4" ht="13.2" x14ac:dyDescent="0.25">
      <c r="A39" s="242"/>
      <c r="B39" s="241"/>
      <c r="C39" s="242"/>
      <c r="D39" s="242"/>
    </row>
    <row r="40" spans="1:4" ht="13.2" x14ac:dyDescent="0.25">
      <c r="A40" s="243" t="str">
        <f>'Budget og regnskab'!A68</f>
        <v>6.2.1</v>
      </c>
      <c r="B40" s="241" t="str">
        <f>IF('Budget og regnskab'!A68 &gt; 0,'Budget og regnskab'!A68&amp;" "&amp;'Budget og regnskab'!B68,"")</f>
        <v>6.2.1 KM godtgørelse</v>
      </c>
      <c r="C40" s="243" t="str">
        <f>'Budget og regnskab'!A68</f>
        <v>6.2.1</v>
      </c>
      <c r="D40" s="242" t="str">
        <f>'Budget og regnskab'!B68</f>
        <v>KM godtgørelse</v>
      </c>
    </row>
    <row r="41" spans="1:4" ht="13.2" x14ac:dyDescent="0.25">
      <c r="A41" s="243" t="str">
        <f>'Budget og regnskab'!A69</f>
        <v>6.2.2</v>
      </c>
      <c r="B41" s="241" t="str">
        <f>IF('Budget og regnskab'!A69 &gt; 0,'Budget og regnskab'!A69&amp;" "&amp;'Budget og regnskab'!B69,"")</f>
        <v>6.2.2 Færge, bro mv</v>
      </c>
      <c r="C41" s="243" t="str">
        <f>'Budget og regnskab'!A69</f>
        <v>6.2.2</v>
      </c>
      <c r="D41" s="242" t="str">
        <f>'Budget og regnskab'!B69</f>
        <v>Færge, bro mv</v>
      </c>
    </row>
    <row r="42" spans="1:4" ht="13.2" x14ac:dyDescent="0.25">
      <c r="A42" s="243" t="str">
        <f>'Budget og regnskab'!A70</f>
        <v>6.2.3</v>
      </c>
      <c r="B42" s="241" t="str">
        <f>IF('Budget og regnskab'!A70 &gt; 0,'Budget og regnskab'!A70&amp;" "&amp;'Budget og regnskab'!B70,"")</f>
        <v>6.2.3 Tog, bus mv</v>
      </c>
      <c r="C42" s="243" t="str">
        <f>'Budget og regnskab'!A70</f>
        <v>6.2.3</v>
      </c>
      <c r="D42" s="242" t="str">
        <f>'Budget og regnskab'!B70</f>
        <v>Tog, bus mv</v>
      </c>
    </row>
    <row r="43" spans="1:4" ht="13.2" x14ac:dyDescent="0.25">
      <c r="A43" s="243" t="str">
        <f>'Budget og regnskab'!A71</f>
        <v>6.2.4</v>
      </c>
      <c r="B43" s="241" t="str">
        <f>IF('Budget og regnskab'!A71 &gt; 0,'Budget og regnskab'!A71&amp;" "&amp;'Budget og regnskab'!B71,"")</f>
        <v>6.2.4 Flyrejser</v>
      </c>
      <c r="C43" s="243" t="str">
        <f>'Budget og regnskab'!A71</f>
        <v>6.2.4</v>
      </c>
      <c r="D43" s="242" t="str">
        <f>'Budget og regnskab'!B71</f>
        <v>Flyrejser</v>
      </c>
    </row>
    <row r="44" spans="1:4" ht="13.2" x14ac:dyDescent="0.25">
      <c r="A44" s="243" t="str">
        <f>'Budget og regnskab'!A72</f>
        <v>6.2.5</v>
      </c>
      <c r="B44" s="241" t="str">
        <f>IF('Budget og regnskab'!A72 &gt; 0,'Budget og regnskab'!A72&amp;" "&amp;'Budget og regnskab'!B72,"")</f>
        <v>6.2.5 Parkering</v>
      </c>
      <c r="C44" s="243" t="str">
        <f>'Budget og regnskab'!A72</f>
        <v>6.2.5</v>
      </c>
      <c r="D44" s="242" t="str">
        <f>'Budget og regnskab'!B72</f>
        <v>Parkering</v>
      </c>
    </row>
    <row r="45" spans="1:4" ht="13.2" x14ac:dyDescent="0.25">
      <c r="A45" s="243" t="str">
        <f>'Budget og regnskab'!A73</f>
        <v>6.2.6</v>
      </c>
      <c r="B45" s="241" t="str">
        <f>IF('Budget og regnskab'!A73 &gt; 0,'Budget og regnskab'!A73&amp;" "&amp;'Budget og regnskab'!B73,"")</f>
        <v>6.2.6 Andre transportformer (ex taxa)</v>
      </c>
      <c r="C45" s="243" t="str">
        <f>'Budget og regnskab'!A73</f>
        <v>6.2.6</v>
      </c>
      <c r="D45" s="242" t="str">
        <f>'Budget og regnskab'!B73</f>
        <v>Andre transportformer (ex taxa)</v>
      </c>
    </row>
    <row r="46" spans="1:4" ht="13.2" x14ac:dyDescent="0.25">
      <c r="A46" s="242"/>
      <c r="B46" s="241"/>
      <c r="C46" s="242"/>
      <c r="D46" s="242"/>
    </row>
    <row r="47" spans="1:4" ht="13.2" x14ac:dyDescent="0.25">
      <c r="A47" s="243" t="str">
        <f>'Budget og regnskab'!A75</f>
        <v>6.3.1</v>
      </c>
      <c r="B47" s="241" t="str">
        <f>IF('Budget og regnskab'!A75 &gt; 0,'Budget og regnskab'!A75&amp;" "&amp;'Budget og regnskab'!B75,"")</f>
        <v>6.3.1 KM godtgørelse</v>
      </c>
      <c r="C47" s="243" t="str">
        <f>'Budget og regnskab'!A75</f>
        <v>6.3.1</v>
      </c>
      <c r="D47" s="242" t="str">
        <f>'Budget og regnskab'!B75</f>
        <v>KM godtgørelse</v>
      </c>
    </row>
    <row r="48" spans="1:4" ht="13.2" x14ac:dyDescent="0.25">
      <c r="A48" s="243" t="str">
        <f>'Budget og regnskab'!A76</f>
        <v>6.3.2</v>
      </c>
      <c r="B48" s="241" t="str">
        <f>IF('Budget og regnskab'!A76 &gt; 0,'Budget og regnskab'!A76&amp;" "&amp;'Budget og regnskab'!B76,"")</f>
        <v>6.3.2 Færge, bro mv</v>
      </c>
      <c r="C48" s="243" t="str">
        <f>'Budget og regnskab'!A76</f>
        <v>6.3.2</v>
      </c>
      <c r="D48" s="242" t="str">
        <f>'Budget og regnskab'!B76</f>
        <v>Færge, bro mv</v>
      </c>
    </row>
    <row r="49" spans="1:5" ht="13.2" x14ac:dyDescent="0.25">
      <c r="A49" s="243" t="str">
        <f>'Budget og regnskab'!A77</f>
        <v>6.3.3</v>
      </c>
      <c r="B49" s="241" t="str">
        <f>IF('Budget og regnskab'!A77 &gt; 0,'Budget og regnskab'!A77&amp;" "&amp;'Budget og regnskab'!B77,"")</f>
        <v>6.3.3 Tog, bus mv</v>
      </c>
      <c r="C49" s="243" t="str">
        <f>'Budget og regnskab'!A77</f>
        <v>6.3.3</v>
      </c>
      <c r="D49" s="242" t="str">
        <f>'Budget og regnskab'!B77</f>
        <v>Tog, bus mv</v>
      </c>
    </row>
    <row r="50" spans="1:5" ht="13.2" x14ac:dyDescent="0.25">
      <c r="A50" s="243" t="str">
        <f>'Budget og regnskab'!A78</f>
        <v>6.3.4</v>
      </c>
      <c r="B50" s="241" t="str">
        <f>IF('Budget og regnskab'!A78 &gt; 0,'Budget og regnskab'!A78&amp;" "&amp;'Budget og regnskab'!B78,"")</f>
        <v>6.3.4 Flyrejser</v>
      </c>
      <c r="C50" s="243" t="str">
        <f>'Budget og regnskab'!A78</f>
        <v>6.3.4</v>
      </c>
      <c r="D50" s="242" t="str">
        <f>'Budget og regnskab'!B78</f>
        <v>Flyrejser</v>
      </c>
    </row>
    <row r="51" spans="1:5" ht="13.2" x14ac:dyDescent="0.25">
      <c r="A51" s="243" t="str">
        <f>'Budget og regnskab'!A79</f>
        <v>6.3.5</v>
      </c>
      <c r="B51" s="241" t="str">
        <f>IF('Budget og regnskab'!A79 &gt; 0,'Budget og regnskab'!A79&amp;" "&amp;'Budget og regnskab'!B79,"")</f>
        <v>6.3.5 Parkering</v>
      </c>
      <c r="C51" s="243" t="str">
        <f>'Budget og regnskab'!A79</f>
        <v>6.3.5</v>
      </c>
      <c r="D51" s="242" t="str">
        <f>'Budget og regnskab'!B79</f>
        <v>Parkering</v>
      </c>
    </row>
    <row r="52" spans="1:5" ht="13.2" x14ac:dyDescent="0.25">
      <c r="A52" s="243" t="str">
        <f>'Budget og regnskab'!A80</f>
        <v>6.3.6</v>
      </c>
      <c r="B52" s="241" t="str">
        <f>IF('Budget og regnskab'!A80 &gt; 0,'Budget og regnskab'!A80&amp;" "&amp;'Budget og regnskab'!B80,"")</f>
        <v>6.3.6 Andre transportformer (ex taxa)</v>
      </c>
      <c r="C52" s="243" t="str">
        <f>'Budget og regnskab'!A80</f>
        <v>6.3.6</v>
      </c>
      <c r="D52" s="242" t="str">
        <f>'Budget og regnskab'!B80</f>
        <v>Andre transportformer (ex taxa)</v>
      </c>
    </row>
    <row r="53" spans="1:5" ht="13.2" x14ac:dyDescent="0.25">
      <c r="A53" s="242"/>
      <c r="B53" s="241"/>
      <c r="C53" s="242"/>
      <c r="D53" s="242"/>
    </row>
    <row r="54" spans="1:5" ht="13.2" x14ac:dyDescent="0.25">
      <c r="A54" s="243" t="str">
        <f>'Budget og regnskab'!A82</f>
        <v>6.4.1</v>
      </c>
      <c r="B54" s="241" t="str">
        <f>IF('Budget og regnskab'!A82 &gt; 0,'Budget og regnskab'!A82&amp;" "&amp;'Budget og regnskab'!B82,"")</f>
        <v>6.4.1 KM godtgørelse</v>
      </c>
      <c r="C54" s="243" t="str">
        <f>'Budget og regnskab'!A82</f>
        <v>6.4.1</v>
      </c>
      <c r="D54" s="242" t="str">
        <f>'Budget og regnskab'!B82</f>
        <v>KM godtgørelse</v>
      </c>
    </row>
    <row r="55" spans="1:5" ht="13.2" x14ac:dyDescent="0.25">
      <c r="A55" s="243" t="str">
        <f>'Budget og regnskab'!A83</f>
        <v>6.4.2</v>
      </c>
      <c r="B55" s="241" t="str">
        <f>IF('Budget og regnskab'!A83 &gt; 0,'Budget og regnskab'!A83&amp;" "&amp;'Budget og regnskab'!B83,"")</f>
        <v>6.4.2 Færge, bro mv</v>
      </c>
      <c r="C55" s="243" t="str">
        <f>'Budget og regnskab'!A83</f>
        <v>6.4.2</v>
      </c>
      <c r="D55" s="242" t="str">
        <f>'Budget og regnskab'!B83</f>
        <v>Færge, bro mv</v>
      </c>
    </row>
    <row r="56" spans="1:5" ht="13.2" x14ac:dyDescent="0.25">
      <c r="A56" s="243" t="str">
        <f>'Budget og regnskab'!A84</f>
        <v>6.4.3</v>
      </c>
      <c r="B56" s="241" t="str">
        <f>IF('Budget og regnskab'!A84 &gt; 0,'Budget og regnskab'!A84&amp;" "&amp;'Budget og regnskab'!B84,"")</f>
        <v>6.4.3 Tog, bus mv</v>
      </c>
      <c r="C56" s="243" t="str">
        <f>'Budget og regnskab'!A84</f>
        <v>6.4.3</v>
      </c>
      <c r="D56" s="242" t="str">
        <f>'Budget og regnskab'!B84</f>
        <v>Tog, bus mv</v>
      </c>
    </row>
    <row r="57" spans="1:5" ht="13.2" x14ac:dyDescent="0.25">
      <c r="A57" s="243" t="str">
        <f>'Budget og regnskab'!A85</f>
        <v>6.4.4</v>
      </c>
      <c r="B57" s="241" t="str">
        <f>IF('Budget og regnskab'!A85 &gt; 0,'Budget og regnskab'!A85&amp;" "&amp;'Budget og regnskab'!B85,"")</f>
        <v>6.4.4 Flyrejser</v>
      </c>
      <c r="C57" s="243" t="str">
        <f>'Budget og regnskab'!A85</f>
        <v>6.4.4</v>
      </c>
      <c r="D57" s="242" t="str">
        <f>'Budget og regnskab'!B85</f>
        <v>Flyrejser</v>
      </c>
    </row>
    <row r="58" spans="1:5" ht="13.2" x14ac:dyDescent="0.25">
      <c r="A58" s="243" t="str">
        <f>'Budget og regnskab'!A86</f>
        <v>6.4.5</v>
      </c>
      <c r="B58" s="241" t="str">
        <f>IF('Budget og regnskab'!A86 &gt; 0,'Budget og regnskab'!A86&amp;" "&amp;'Budget og regnskab'!B86,"")</f>
        <v>6.4.5 Parkering</v>
      </c>
      <c r="C58" s="243" t="str">
        <f>'Budget og regnskab'!A86</f>
        <v>6.4.5</v>
      </c>
      <c r="D58" s="242" t="str">
        <f>'Budget og regnskab'!B86</f>
        <v>Parkering</v>
      </c>
    </row>
    <row r="59" spans="1:5" ht="13.2" x14ac:dyDescent="0.25">
      <c r="A59" s="243" t="str">
        <f>'Budget og regnskab'!A87</f>
        <v>6.4.6</v>
      </c>
      <c r="B59" s="241" t="str">
        <f>IF('Budget og regnskab'!A87 &gt; 0,'Budget og regnskab'!A87&amp;" "&amp;'Budget og regnskab'!B87,"")</f>
        <v>6.4.6 Andre transportformer (ex taxa)</v>
      </c>
      <c r="C59" s="243" t="str">
        <f>'Budget og regnskab'!A87</f>
        <v>6.4.6</v>
      </c>
      <c r="D59" s="242" t="str">
        <f>'Budget og regnskab'!B87</f>
        <v>Andre transportformer (ex taxa)</v>
      </c>
    </row>
    <row r="60" spans="1:5" ht="13.2" x14ac:dyDescent="0.25">
      <c r="A60" s="242"/>
      <c r="B60" s="241"/>
      <c r="C60" s="242"/>
      <c r="D60" s="242"/>
    </row>
    <row r="61" spans="1:5" ht="13.2" x14ac:dyDescent="0.25">
      <c r="A61" s="243" t="str">
        <f>+'Budget og regnskab'!A97</f>
        <v>7.1</v>
      </c>
      <c r="B61" s="241" t="str">
        <f>IF('Budget og regnskab'!A97 &gt; 0,'Budget og regnskab'!A97&amp;" "&amp;'Budget og regnskab'!B97,"")</f>
        <v>7.1 Hytteleje</v>
      </c>
      <c r="C61" s="243" t="str">
        <f>+'Budget og regnskab'!A97</f>
        <v>7.1</v>
      </c>
      <c r="D61" s="242" t="str" cm="1">
        <f t="array" ref="D61:E61">+'Budget og regnskab'!B97:C97</f>
        <v>Hytteleje</v>
      </c>
      <c r="E61">
        <v>0</v>
      </c>
    </row>
    <row r="62" spans="1:5" ht="13.2" x14ac:dyDescent="0.25">
      <c r="A62" s="243" t="str">
        <f>+'Budget og regnskab'!A98</f>
        <v>7.2</v>
      </c>
      <c r="B62" s="241" t="str">
        <f>IF('Budget og regnskab'!A98 &gt; 0,'Budget og regnskab'!A98&amp;" "&amp;'Budget og regnskab'!B98,"")</f>
        <v>7.2 Vand, varme og el</v>
      </c>
      <c r="C62" s="243" t="str">
        <f>+'Budget og regnskab'!A98</f>
        <v>7.2</v>
      </c>
      <c r="D62" s="242" t="str" cm="1">
        <f t="array" ref="D62:E62">+'Budget og regnskab'!B98:C98</f>
        <v>Vand, varme og el</v>
      </c>
      <c r="E62">
        <v>0</v>
      </c>
    </row>
    <row r="63" spans="1:5" ht="13.2" x14ac:dyDescent="0.25">
      <c r="A63" s="243" t="str">
        <f>+'Budget og regnskab'!A99</f>
        <v>7.3</v>
      </c>
      <c r="B63" s="241" t="str">
        <f>IF('Budget og regnskab'!A99 &gt; 0,'Budget og regnskab'!A99&amp;" "&amp;'Budget og regnskab'!B99,"")</f>
        <v>7.3 Materialer fra depotet (inkl transport)</v>
      </c>
      <c r="C63" s="243" t="str">
        <f>+'Budget og regnskab'!A99</f>
        <v>7.3</v>
      </c>
      <c r="D63" s="242" t="str" cm="1">
        <f t="array" ref="D63:E63">+'Budget og regnskab'!B99:C99</f>
        <v>Materialer fra depotet (inkl transport)</v>
      </c>
      <c r="E63">
        <v>0</v>
      </c>
    </row>
    <row r="64" spans="1:5" ht="13.2" x14ac:dyDescent="0.25">
      <c r="A64" s="243" t="str">
        <f>+'Budget og regnskab'!A100</f>
        <v>7.4</v>
      </c>
      <c r="B64" s="241" t="str">
        <f>IF('Budget og regnskab'!A100 &gt; 0,'Budget og regnskab'!A100&amp;" "&amp;'Budget og regnskab'!B100,"")</f>
        <v>7.4 Øvrige faciliteter, fx bil- og bådleje</v>
      </c>
      <c r="C64" s="243" t="str">
        <f>+'Budget og regnskab'!A100</f>
        <v>7.4</v>
      </c>
      <c r="D64" s="242" t="str" cm="1">
        <f t="array" ref="D64:E64">+'Budget og regnskab'!B100:C100</f>
        <v>Øvrige faciliteter, fx bil- og bådleje</v>
      </c>
      <c r="E64">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E37E7-F2ED-484B-91C8-5C76828F53A0}">
  <sheetPr>
    <tabColor rgb="FF999999"/>
  </sheetPr>
  <dimension ref="A1:B60"/>
  <sheetViews>
    <sheetView topLeftCell="A17" workbookViewId="0">
      <selection activeCell="A11" sqref="A11"/>
    </sheetView>
  </sheetViews>
  <sheetFormatPr defaultRowHeight="13.2" x14ac:dyDescent="0.25"/>
  <sheetData>
    <row r="1" spans="1:2" x14ac:dyDescent="0.25">
      <c r="A1" s="243" t="str">
        <f>'Budget og regnskab'!A4</f>
        <v>0</v>
      </c>
      <c r="B1" s="241" t="s">
        <v>163</v>
      </c>
    </row>
    <row r="2" spans="1:2" x14ac:dyDescent="0.25">
      <c r="A2" s="243" t="str">
        <f>'Budget og regnskab'!A5</f>
        <v>0.1</v>
      </c>
      <c r="B2" s="241" t="s">
        <v>164</v>
      </c>
    </row>
    <row r="3" spans="1:2" x14ac:dyDescent="0.25">
      <c r="A3" s="243" t="str">
        <f>'Budget og regnskab'!A6</f>
        <v>0.2</v>
      </c>
      <c r="B3" s="241" t="s">
        <v>165</v>
      </c>
    </row>
    <row r="4" spans="1:2" x14ac:dyDescent="0.25">
      <c r="A4" s="243" t="str">
        <f>'Budget og regnskab'!A7</f>
        <v>0.3</v>
      </c>
      <c r="B4" s="241" t="s">
        <v>166</v>
      </c>
    </row>
    <row r="5" spans="1:2" x14ac:dyDescent="0.25">
      <c r="A5" s="243" t="str">
        <f>'Budget og regnskab'!A8</f>
        <v>0.4</v>
      </c>
      <c r="B5" s="241" t="s">
        <v>167</v>
      </c>
    </row>
    <row r="6" spans="1:2" x14ac:dyDescent="0.25">
      <c r="A6" s="243" t="str">
        <f>'Budget og regnskab'!A9</f>
        <v>0.5</v>
      </c>
      <c r="B6" s="241" t="s">
        <v>168</v>
      </c>
    </row>
    <row r="7" spans="1:2" x14ac:dyDescent="0.25">
      <c r="A7" s="243" t="str">
        <f>'Budget og regnskab'!A10</f>
        <v>0.6</v>
      </c>
      <c r="B7" s="241" t="s">
        <v>169</v>
      </c>
    </row>
    <row r="8" spans="1:2" x14ac:dyDescent="0.25">
      <c r="A8" s="243" t="str">
        <f>'Budget og regnskab'!A11</f>
        <v>0.7</v>
      </c>
      <c r="B8" s="241" t="s">
        <v>170</v>
      </c>
    </row>
    <row r="9" spans="1:2" x14ac:dyDescent="0.25">
      <c r="A9" s="243" t="str">
        <f>'Budget og regnskab'!A12</f>
        <v>0.8</v>
      </c>
      <c r="B9" s="241" t="s">
        <v>171</v>
      </c>
    </row>
    <row r="10" spans="1:2" x14ac:dyDescent="0.25">
      <c r="A10" s="243" t="str">
        <f>'Budget og regnskab'!A17</f>
        <v>1</v>
      </c>
      <c r="B10" s="241" t="s">
        <v>172</v>
      </c>
    </row>
    <row r="11" spans="1:2" x14ac:dyDescent="0.25">
      <c r="A11" s="243" t="str">
        <f>'Budget og regnskab'!A18</f>
        <v>1.1</v>
      </c>
      <c r="B11" s="241" t="s">
        <v>156</v>
      </c>
    </row>
    <row r="12" spans="1:2" x14ac:dyDescent="0.25">
      <c r="A12" s="243" t="str">
        <f>'Budget og regnskab'!A19</f>
        <v>1.2</v>
      </c>
      <c r="B12" s="241" t="s">
        <v>173</v>
      </c>
    </row>
    <row r="13" spans="1:2" x14ac:dyDescent="0.25">
      <c r="A13" s="243" t="str">
        <f>'Budget og regnskab'!A20</f>
        <v>1.3</v>
      </c>
      <c r="B13" s="241" t="s">
        <v>174</v>
      </c>
    </row>
    <row r="14" spans="1:2" x14ac:dyDescent="0.25">
      <c r="A14" s="243" t="str">
        <f>'Budget og regnskab'!A21</f>
        <v>1.4</v>
      </c>
      <c r="B14" s="241" t="s">
        <v>175</v>
      </c>
    </row>
    <row r="15" spans="1:2" x14ac:dyDescent="0.25">
      <c r="A15" s="243" t="str">
        <f>'Budget og regnskab'!A24</f>
        <v>2</v>
      </c>
      <c r="B15" s="241" t="s">
        <v>176</v>
      </c>
    </row>
    <row r="16" spans="1:2" x14ac:dyDescent="0.25">
      <c r="A16" s="243" t="str">
        <f>'Budget og regnskab'!A25</f>
        <v>2.1</v>
      </c>
      <c r="B16" s="241" t="s">
        <v>177</v>
      </c>
    </row>
    <row r="17" spans="1:2" x14ac:dyDescent="0.25">
      <c r="A17" s="243" t="str">
        <f>'Budget og regnskab'!A26</f>
        <v>2.2</v>
      </c>
      <c r="B17" s="241" t="s">
        <v>178</v>
      </c>
    </row>
    <row r="18" spans="1:2" x14ac:dyDescent="0.25">
      <c r="A18" s="243" t="str">
        <f>'Budget og regnskab'!A27</f>
        <v>2.3</v>
      </c>
      <c r="B18" s="241" t="s">
        <v>179</v>
      </c>
    </row>
    <row r="19" spans="1:2" x14ac:dyDescent="0.25">
      <c r="A19" s="243" t="str">
        <f>'Budget og regnskab'!A33</f>
        <v>3</v>
      </c>
      <c r="B19" s="241" t="s">
        <v>180</v>
      </c>
    </row>
    <row r="20" spans="1:2" x14ac:dyDescent="0.25">
      <c r="A20" s="243" t="str">
        <f>'Budget og regnskab'!A34</f>
        <v>3.1</v>
      </c>
      <c r="B20" s="241" t="s">
        <v>181</v>
      </c>
    </row>
    <row r="21" spans="1:2" x14ac:dyDescent="0.25">
      <c r="A21" s="243" t="str">
        <f>'Budget og regnskab'!A35</f>
        <v>3.2</v>
      </c>
      <c r="B21" s="241" t="s">
        <v>182</v>
      </c>
    </row>
    <row r="22" spans="1:2" x14ac:dyDescent="0.25">
      <c r="A22" s="243" t="e">
        <f>'Budget og regnskab'!#REF!</f>
        <v>#REF!</v>
      </c>
      <c r="B22" s="241" t="s">
        <v>183</v>
      </c>
    </row>
    <row r="23" spans="1:2" x14ac:dyDescent="0.25">
      <c r="A23" s="243" t="str">
        <f>'Budget og regnskab'!A37</f>
        <v>4</v>
      </c>
      <c r="B23" s="241" t="s">
        <v>184</v>
      </c>
    </row>
    <row r="24" spans="1:2" x14ac:dyDescent="0.25">
      <c r="A24" s="243" t="str">
        <f>'Budget og regnskab'!A38</f>
        <v>4.1</v>
      </c>
      <c r="B24" s="241" t="s">
        <v>185</v>
      </c>
    </row>
    <row r="25" spans="1:2" x14ac:dyDescent="0.25">
      <c r="A25" s="243" t="str">
        <f>'Budget og regnskab'!A39</f>
        <v>4.2</v>
      </c>
      <c r="B25" s="241" t="s">
        <v>186</v>
      </c>
    </row>
    <row r="26" spans="1:2" x14ac:dyDescent="0.25">
      <c r="A26" s="243" t="str">
        <f>'Budget og regnskab'!A40</f>
        <v>4.3</v>
      </c>
      <c r="B26" s="241" t="s">
        <v>187</v>
      </c>
    </row>
    <row r="27" spans="1:2" x14ac:dyDescent="0.25">
      <c r="A27" s="243" t="str">
        <f>'Budget og regnskab'!A41</f>
        <v>4.4</v>
      </c>
      <c r="B27" s="241" t="s">
        <v>188</v>
      </c>
    </row>
    <row r="28" spans="1:2" x14ac:dyDescent="0.25">
      <c r="A28" s="243" t="str">
        <f>'Budget og regnskab'!A42</f>
        <v>4.5</v>
      </c>
      <c r="B28" s="241" t="s">
        <v>189</v>
      </c>
    </row>
    <row r="29" spans="1:2" x14ac:dyDescent="0.25">
      <c r="A29" s="243" t="str">
        <f>'Budget og regnskab'!A43</f>
        <v>4.6</v>
      </c>
      <c r="B29" s="241" t="s">
        <v>190</v>
      </c>
    </row>
    <row r="30" spans="1:2" x14ac:dyDescent="0.25">
      <c r="A30" s="243" t="str">
        <f>'Budget og regnskab'!A44</f>
        <v>4.7</v>
      </c>
      <c r="B30" s="241" t="s">
        <v>191</v>
      </c>
    </row>
    <row r="31" spans="1:2" x14ac:dyDescent="0.25">
      <c r="A31" s="243" t="str">
        <f>'Budget og regnskab'!A45</f>
        <v>4.8</v>
      </c>
      <c r="B31" s="241" t="s">
        <v>192</v>
      </c>
    </row>
    <row r="32" spans="1:2" x14ac:dyDescent="0.25">
      <c r="A32" s="243" t="str">
        <f>'Budget og regnskab'!A46</f>
        <v>4.9</v>
      </c>
      <c r="B32" s="241" t="s">
        <v>193</v>
      </c>
    </row>
    <row r="33" spans="1:2" x14ac:dyDescent="0.25">
      <c r="A33" s="243" t="e">
        <f>'Budget og regnskab'!#REF!</f>
        <v>#REF!</v>
      </c>
      <c r="B33" s="241" t="s">
        <v>194</v>
      </c>
    </row>
    <row r="34" spans="1:2" x14ac:dyDescent="0.25">
      <c r="A34" s="243" t="e">
        <f>'Budget og regnskab'!#REF!</f>
        <v>#REF!</v>
      </c>
      <c r="B34" s="241" t="s">
        <v>195</v>
      </c>
    </row>
    <row r="35" spans="1:2" x14ac:dyDescent="0.25">
      <c r="A35" s="243" t="e">
        <f>'Budget og regnskab'!#REF!</f>
        <v>#REF!</v>
      </c>
      <c r="B35" s="241" t="s">
        <v>196</v>
      </c>
    </row>
    <row r="36" spans="1:2" x14ac:dyDescent="0.25">
      <c r="A36" s="243" t="e">
        <f>'Budget og regnskab'!#REF!</f>
        <v>#REF!</v>
      </c>
      <c r="B36" s="241" t="s">
        <v>197</v>
      </c>
    </row>
    <row r="37" spans="1:2" x14ac:dyDescent="0.25">
      <c r="A37" s="242" t="s">
        <v>82</v>
      </c>
      <c r="B37" s="241" t="s">
        <v>221</v>
      </c>
    </row>
    <row r="38" spans="1:2" x14ac:dyDescent="0.25">
      <c r="A38" s="243" t="str">
        <f>'Budget og regnskab'!A60</f>
        <v>6.1</v>
      </c>
      <c r="B38" s="241" t="s">
        <v>198</v>
      </c>
    </row>
    <row r="39" spans="1:2" x14ac:dyDescent="0.25">
      <c r="A39" s="243" t="str">
        <f>'Budget og regnskab'!A61</f>
        <v>6.1.1</v>
      </c>
      <c r="B39" s="241" t="s">
        <v>199</v>
      </c>
    </row>
    <row r="40" spans="1:2" x14ac:dyDescent="0.25">
      <c r="A40" s="243" t="str">
        <f>'Budget og regnskab'!A62</f>
        <v>6.1.2</v>
      </c>
      <c r="B40" s="241" t="s">
        <v>200</v>
      </c>
    </row>
    <row r="41" spans="1:2" x14ac:dyDescent="0.25">
      <c r="A41" s="243" t="str">
        <f>'Budget og regnskab'!A63</f>
        <v>6.1.3</v>
      </c>
      <c r="B41" s="241" t="s">
        <v>201</v>
      </c>
    </row>
    <row r="42" spans="1:2" x14ac:dyDescent="0.25">
      <c r="A42" s="243" t="str">
        <f>'Budget og regnskab'!A64</f>
        <v>6.1.4</v>
      </c>
      <c r="B42" s="241" t="s">
        <v>202</v>
      </c>
    </row>
    <row r="43" spans="1:2" x14ac:dyDescent="0.25">
      <c r="A43" s="243" t="str">
        <f>'Budget og regnskab'!A66</f>
        <v>6.1.6</v>
      </c>
      <c r="B43" s="241" t="s">
        <v>203</v>
      </c>
    </row>
    <row r="44" spans="1:2" x14ac:dyDescent="0.25">
      <c r="A44" s="243" t="str">
        <f>'Budget og regnskab'!A67</f>
        <v>6.2</v>
      </c>
      <c r="B44" s="241" t="s">
        <v>204</v>
      </c>
    </row>
    <row r="45" spans="1:2" x14ac:dyDescent="0.25">
      <c r="A45" s="243" t="str">
        <f>'Budget og regnskab'!A68</f>
        <v>6.2.1</v>
      </c>
      <c r="B45" s="241" t="s">
        <v>205</v>
      </c>
    </row>
    <row r="46" spans="1:2" x14ac:dyDescent="0.25">
      <c r="A46" s="243" t="str">
        <f>'Budget og regnskab'!A69</f>
        <v>6.2.2</v>
      </c>
      <c r="B46" s="241" t="s">
        <v>206</v>
      </c>
    </row>
    <row r="47" spans="1:2" x14ac:dyDescent="0.25">
      <c r="A47" s="243" t="str">
        <f>'Budget og regnskab'!A70</f>
        <v>6.2.3</v>
      </c>
      <c r="B47" s="241" t="s">
        <v>207</v>
      </c>
    </row>
    <row r="48" spans="1:2" x14ac:dyDescent="0.25">
      <c r="A48" s="243" t="str">
        <f>'Budget og regnskab'!A71</f>
        <v>6.2.4</v>
      </c>
      <c r="B48" s="241" t="s">
        <v>208</v>
      </c>
    </row>
    <row r="49" spans="1:2" x14ac:dyDescent="0.25">
      <c r="A49" s="243" t="str">
        <f>'Budget og regnskab'!A73</f>
        <v>6.2.6</v>
      </c>
      <c r="B49" s="241" t="s">
        <v>209</v>
      </c>
    </row>
    <row r="50" spans="1:2" x14ac:dyDescent="0.25">
      <c r="A50" s="243" t="str">
        <f>'Budget og regnskab'!A74</f>
        <v>6.3</v>
      </c>
      <c r="B50" s="241" t="s">
        <v>210</v>
      </c>
    </row>
    <row r="51" spans="1:2" x14ac:dyDescent="0.25">
      <c r="A51" s="243" t="str">
        <f>'Budget og regnskab'!A75</f>
        <v>6.3.1</v>
      </c>
      <c r="B51" s="241" t="s">
        <v>211</v>
      </c>
    </row>
    <row r="52" spans="1:2" x14ac:dyDescent="0.25">
      <c r="A52" s="243" t="str">
        <f>'Budget og regnskab'!A76</f>
        <v>6.3.2</v>
      </c>
      <c r="B52" s="241" t="s">
        <v>212</v>
      </c>
    </row>
    <row r="53" spans="1:2" x14ac:dyDescent="0.25">
      <c r="A53" s="243" t="str">
        <f>'Budget og regnskab'!A77</f>
        <v>6.3.3</v>
      </c>
      <c r="B53" s="241" t="s">
        <v>213</v>
      </c>
    </row>
    <row r="54" spans="1:2" x14ac:dyDescent="0.25">
      <c r="A54" s="243" t="str">
        <f>'Budget og regnskab'!A78</f>
        <v>6.3.4</v>
      </c>
      <c r="B54" s="241" t="s">
        <v>214</v>
      </c>
    </row>
    <row r="55" spans="1:2" x14ac:dyDescent="0.25">
      <c r="A55" s="243" t="str">
        <f>'Budget og regnskab'!A80</f>
        <v>6.3.6</v>
      </c>
      <c r="B55" s="241" t="s">
        <v>215</v>
      </c>
    </row>
    <row r="56" spans="1:2" x14ac:dyDescent="0.25">
      <c r="A56" s="243" t="str">
        <f>'Budget og regnskab'!A81</f>
        <v>6.4</v>
      </c>
      <c r="B56" s="241" t="s">
        <v>216</v>
      </c>
    </row>
    <row r="57" spans="1:2" x14ac:dyDescent="0.25">
      <c r="A57" s="243" t="str">
        <f>'Budget og regnskab'!A82</f>
        <v>6.4.1</v>
      </c>
      <c r="B57" s="241" t="s">
        <v>217</v>
      </c>
    </row>
    <row r="58" spans="1:2" x14ac:dyDescent="0.25">
      <c r="A58" s="243" t="str">
        <f>'Budget og regnskab'!A83</f>
        <v>6.4.2</v>
      </c>
      <c r="B58" s="241" t="s">
        <v>218</v>
      </c>
    </row>
    <row r="59" spans="1:2" x14ac:dyDescent="0.25">
      <c r="A59" s="243" t="str">
        <f>'Budget og regnskab'!A84</f>
        <v>6.4.3</v>
      </c>
      <c r="B59" s="241" t="s">
        <v>219</v>
      </c>
    </row>
    <row r="60" spans="1:2" x14ac:dyDescent="0.25">
      <c r="A60" s="243" t="str">
        <f>'Budget og regnskab'!A85</f>
        <v>6.4.4</v>
      </c>
      <c r="B60" s="241" t="s">
        <v>220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9999"/>
    <outlinePr summaryBelow="0" summaryRight="0"/>
  </sheetPr>
  <dimension ref="A1:C33"/>
  <sheetViews>
    <sheetView workbookViewId="0">
      <selection activeCell="C9" sqref="C9"/>
    </sheetView>
  </sheetViews>
  <sheetFormatPr defaultColWidth="14.44140625" defaultRowHeight="15.75" customHeight="1" x14ac:dyDescent="0.25"/>
  <cols>
    <col min="1" max="1" width="28.5546875" customWidth="1"/>
    <col min="2" max="2" width="25.88671875" customWidth="1"/>
  </cols>
  <sheetData>
    <row r="1" spans="1:3" ht="15.75" customHeight="1" x14ac:dyDescent="0.25">
      <c r="A1" s="244"/>
      <c r="B1" s="343"/>
      <c r="C1" s="292"/>
    </row>
    <row r="2" spans="1:3" ht="15.75" customHeight="1" x14ac:dyDescent="0.25">
      <c r="A2" s="245" t="str">
        <f ca="1">IFERROR(__xludf.DUMMYFUNCTION("IMPORTRANGE(B1,""Rammetal og satser!A1:A34"")"),"")</f>
        <v/>
      </c>
      <c r="B2" s="245" t="str">
        <f ca="1">IFERROR(__xludf.DUMMYFUNCTION("IMPORTRANGE(B1,""Rammetal og satser!B1:B34"")"),"")</f>
        <v/>
      </c>
      <c r="C2" s="245" t="str">
        <f ca="1">IFERROR(__xludf.DUMMYFUNCTION("IMPORTRANGE(B1,""Rammetal og satser!E1:E34"")"),"")</f>
        <v/>
      </c>
    </row>
    <row r="3" spans="1:3" ht="15.75" customHeight="1" x14ac:dyDescent="0.25">
      <c r="A3" s="246"/>
      <c r="B3" s="246"/>
      <c r="C3" s="245"/>
    </row>
    <row r="4" spans="1:3" ht="15.75" customHeight="1" x14ac:dyDescent="0.25">
      <c r="A4" s="247" t="str">
        <f ca="1">IFERROR(__xludf.DUMMYFUNCTION("""COMPUTED_VALUE"""),"Kursustype")</f>
        <v>Kursustype</v>
      </c>
      <c r="B4" s="248" t="str">
        <f ca="1">IFERROR(__xludf.DUMMYFUNCTION("""COMPUTED_VALUE"""),"Deltagerpris")</f>
        <v>Deltagerpris</v>
      </c>
      <c r="C4" s="245"/>
    </row>
    <row r="5" spans="1:3" ht="15.75" customHeight="1" x14ac:dyDescent="0.25">
      <c r="A5" s="277" t="s">
        <v>157</v>
      </c>
      <c r="B5" s="251"/>
      <c r="C5" s="245"/>
    </row>
    <row r="6" spans="1:3" ht="15.75" customHeight="1" x14ac:dyDescent="0.25">
      <c r="A6" s="277" t="s">
        <v>158</v>
      </c>
      <c r="B6" s="251"/>
      <c r="C6" s="245"/>
    </row>
    <row r="7" spans="1:3" ht="15.75" customHeight="1" x14ac:dyDescent="0.25">
      <c r="A7" s="277" t="s">
        <v>159</v>
      </c>
      <c r="B7" s="251"/>
      <c r="C7" s="245"/>
    </row>
    <row r="8" spans="1:3" ht="15.75" customHeight="1" x14ac:dyDescent="0.25">
      <c r="A8" s="277" t="s">
        <v>160</v>
      </c>
      <c r="B8" s="251"/>
      <c r="C8" s="245"/>
    </row>
    <row r="9" spans="1:3" ht="15.75" customHeight="1" x14ac:dyDescent="0.25">
      <c r="A9" s="250"/>
      <c r="B9" s="251"/>
      <c r="C9" s="245"/>
    </row>
    <row r="10" spans="1:3" ht="15.75" customHeight="1" x14ac:dyDescent="0.25">
      <c r="A10" s="252"/>
      <c r="B10" s="251"/>
      <c r="C10" s="245"/>
    </row>
    <row r="11" spans="1:3" ht="15.75" customHeight="1" x14ac:dyDescent="0.25">
      <c r="A11" s="250"/>
      <c r="B11" s="251"/>
      <c r="C11" s="245"/>
    </row>
    <row r="12" spans="1:3" ht="15.75" customHeight="1" x14ac:dyDescent="0.25">
      <c r="A12" s="253"/>
      <c r="B12" s="254"/>
      <c r="C12" s="245"/>
    </row>
    <row r="13" spans="1:3" ht="15.75" customHeight="1" x14ac:dyDescent="0.25">
      <c r="A13" s="255"/>
      <c r="B13" s="256"/>
      <c r="C13" s="245"/>
    </row>
    <row r="14" spans="1:3" ht="15.75" customHeight="1" x14ac:dyDescent="0.25">
      <c r="A14" s="249"/>
      <c r="B14" s="249"/>
      <c r="C14" s="245"/>
    </row>
    <row r="15" spans="1:3" ht="15.75" customHeight="1" x14ac:dyDescent="0.25">
      <c r="A15" s="257"/>
      <c r="B15" s="257"/>
      <c r="C15" s="245"/>
    </row>
    <row r="16" spans="1:3" ht="15.75" customHeight="1" x14ac:dyDescent="0.25">
      <c r="A16" s="257"/>
      <c r="B16" s="257"/>
      <c r="C16" s="245"/>
    </row>
    <row r="17" spans="1:3" ht="15.75" customHeight="1" x14ac:dyDescent="0.25">
      <c r="A17" s="262"/>
      <c r="B17" s="260"/>
      <c r="C17" s="257"/>
    </row>
    <row r="18" spans="1:3" ht="26.4" x14ac:dyDescent="0.25">
      <c r="A18" s="258" t="str">
        <f ca="1">IFERROR(__xludf.DUMMYFUNCTION("""COMPUTED_VALUE"""),"Kursustype")</f>
        <v>Kursustype</v>
      </c>
      <c r="B18" s="258" t="str">
        <f ca="1">IFERROR(__xludf.DUMMYFUNCTION("""COMPUTED_VALUE"""),"Deltagerdage")</f>
        <v>Deltagerdage</v>
      </c>
      <c r="C18" s="278" t="s">
        <v>161</v>
      </c>
    </row>
    <row r="19" spans="1:3" ht="15.75" customHeight="1" x14ac:dyDescent="0.25">
      <c r="A19" s="277" t="s">
        <v>157</v>
      </c>
      <c r="B19" s="264">
        <v>1</v>
      </c>
      <c r="C19" s="264">
        <v>130</v>
      </c>
    </row>
    <row r="20" spans="1:3" ht="15.75" customHeight="1" x14ac:dyDescent="0.25">
      <c r="A20" s="277" t="s">
        <v>158</v>
      </c>
      <c r="B20" s="264">
        <v>1</v>
      </c>
      <c r="C20" s="264">
        <v>180</v>
      </c>
    </row>
    <row r="21" spans="1:3" ht="15.75" customHeight="1" x14ac:dyDescent="0.25">
      <c r="A21" s="277" t="s">
        <v>159</v>
      </c>
      <c r="B21" s="264">
        <v>2</v>
      </c>
      <c r="C21" s="264">
        <v>200</v>
      </c>
    </row>
    <row r="22" spans="1:3" ht="15.75" customHeight="1" x14ac:dyDescent="0.25">
      <c r="A22" s="277" t="s">
        <v>160</v>
      </c>
      <c r="B22" s="264">
        <f ca="1">IFERROR(__xludf.DUMMYFUNCTION("""COMPUTED_VALUE"""),7)</f>
        <v>7</v>
      </c>
      <c r="C22" s="264">
        <v>200</v>
      </c>
    </row>
    <row r="23" spans="1:3" ht="15.75" customHeight="1" x14ac:dyDescent="0.25">
      <c r="A23" s="259"/>
      <c r="B23" s="264"/>
      <c r="C23" s="264"/>
    </row>
    <row r="24" spans="1:3" ht="15.75" customHeight="1" x14ac:dyDescent="0.25">
      <c r="A24" s="259"/>
      <c r="B24" s="264"/>
      <c r="C24" s="264"/>
    </row>
    <row r="25" spans="1:3" ht="15.75" customHeight="1" x14ac:dyDescent="0.25">
      <c r="A25" s="259"/>
      <c r="B25" s="264"/>
      <c r="C25" s="264"/>
    </row>
    <row r="26" spans="1:3" ht="15.75" customHeight="1" x14ac:dyDescent="0.25">
      <c r="A26" s="253"/>
      <c r="B26" s="254"/>
      <c r="C26" s="261"/>
    </row>
    <row r="27" spans="1:3" ht="15.75" customHeight="1" x14ac:dyDescent="0.25">
      <c r="A27" s="255"/>
      <c r="B27" s="256"/>
      <c r="C27" s="245"/>
    </row>
    <row r="28" spans="1:3" ht="15.75" customHeight="1" x14ac:dyDescent="0.25">
      <c r="A28" s="263"/>
      <c r="B28" s="266"/>
      <c r="C28" s="245"/>
    </row>
    <row r="29" spans="1:3" ht="13.2" x14ac:dyDescent="0.25">
      <c r="A29" s="261"/>
      <c r="B29" s="265"/>
      <c r="C29" s="245"/>
    </row>
    <row r="30" spans="1:3" ht="13.2" x14ac:dyDescent="0.25">
      <c r="A30" s="245"/>
      <c r="B30" s="265"/>
      <c r="C30" s="245"/>
    </row>
    <row r="31" spans="1:3" ht="13.2" x14ac:dyDescent="0.25">
      <c r="A31" s="245"/>
      <c r="B31" s="265"/>
      <c r="C31" s="245"/>
    </row>
    <row r="32" spans="1:3" ht="13.2" x14ac:dyDescent="0.25">
      <c r="A32" s="245"/>
      <c r="B32" s="265"/>
      <c r="C32" s="245"/>
    </row>
    <row r="33" spans="1:3" ht="13.2" x14ac:dyDescent="0.25">
      <c r="A33" s="245"/>
      <c r="B33" s="265"/>
      <c r="C33" s="246"/>
    </row>
  </sheetData>
  <mergeCells count="1">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Navngivne områder</vt:lpstr>
      </vt:variant>
      <vt:variant>
        <vt:i4>4</vt:i4>
      </vt:variant>
    </vt:vector>
  </HeadingPairs>
  <TitlesOfParts>
    <vt:vector size="11" baseType="lpstr">
      <vt:lpstr>Oversigt</vt:lpstr>
      <vt:lpstr>Budget og regnskab</vt:lpstr>
      <vt:lpstr>Bogføring</vt:lpstr>
      <vt:lpstr>Teamliste</vt:lpstr>
      <vt:lpstr>Opslag</vt:lpstr>
      <vt:lpstr>Ark1</vt:lpstr>
      <vt:lpstr>Rammetal og satser</vt:lpstr>
      <vt:lpstr>KURSISTANTAL</vt:lpstr>
      <vt:lpstr>KURSISTDAGE</vt:lpstr>
      <vt:lpstr>PLAN_EVAL</vt:lpstr>
      <vt:lpstr>TEAMANTAL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Meier</dc:creator>
  <cp:lastModifiedBy>Anne Meisner</cp:lastModifiedBy>
  <cp:lastPrinted>2022-01-18T12:52:22Z</cp:lastPrinted>
  <dcterms:created xsi:type="dcterms:W3CDTF">2021-12-30T09:00:29Z</dcterms:created>
  <dcterms:modified xsi:type="dcterms:W3CDTF">2022-03-01T12:47:54Z</dcterms:modified>
</cp:coreProperties>
</file>